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480" yWindow="30" windowWidth="11340" windowHeight="8580"/>
  </bookViews>
  <sheets>
    <sheet name="ATIVO" sheetId="3" r:id="rId1"/>
  </sheets>
  <definedNames>
    <definedName name="_xlnm.Print_Area" localSheetId="0">ATIVO!$A$1:$E$22</definedName>
  </definedNames>
  <calcPr calcId="144525" iterate="1" calcOnSave="0"/>
  <fileRecoveryPr repairLoad="1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6" i="3"/>
  <c r="F17" i="3"/>
  <c r="F18" i="3"/>
  <c r="F19" i="3"/>
  <c r="F20" i="3"/>
  <c r="F6" i="3"/>
  <c r="E20" i="3"/>
  <c r="E19" i="3"/>
  <c r="E18" i="3"/>
  <c r="E17" i="3"/>
  <c r="E16" i="3"/>
  <c r="E7" i="3"/>
  <c r="E8" i="3"/>
  <c r="E9" i="3"/>
  <c r="E10" i="3"/>
  <c r="E11" i="3"/>
  <c r="E12" i="3"/>
  <c r="E13" i="3"/>
  <c r="E14" i="3"/>
  <c r="E6" i="3"/>
  <c r="F15" i="3" l="1"/>
  <c r="E15" i="3"/>
  <c r="E21" i="3" s="1"/>
  <c r="F21" i="3" l="1"/>
</calcChain>
</file>

<file path=xl/sharedStrings.xml><?xml version="1.0" encoding="utf-8"?>
<sst xmlns="http://schemas.openxmlformats.org/spreadsheetml/2006/main" count="28" uniqueCount="27">
  <si>
    <t>ITAÚSA - INVESTIMENTOS ITAÚ S.A</t>
  </si>
  <si>
    <t>ASSETS</t>
  </si>
  <si>
    <t>(In millions of Reais)</t>
  </si>
  <si>
    <t>Inventories</t>
  </si>
  <si>
    <t>Financial assets held for trading</t>
  </si>
  <si>
    <t>Cash and  cash equivalents</t>
  </si>
  <si>
    <t>Other financial assets</t>
  </si>
  <si>
    <t>Fixed assets, net</t>
  </si>
  <si>
    <t>Biological assets</t>
  </si>
  <si>
    <t>Intangible assets, net</t>
  </si>
  <si>
    <t>Tax assets</t>
  </si>
  <si>
    <t>Income tax and social contribution - current</t>
  </si>
  <si>
    <t>Income tax and social contribution - deferred</t>
  </si>
  <si>
    <t>Other</t>
  </si>
  <si>
    <t>Other assets</t>
  </si>
  <si>
    <t>TOTAL ASSETS</t>
  </si>
  <si>
    <t>NOTE</t>
  </si>
  <si>
    <t>Trade accounts receivable</t>
  </si>
  <si>
    <t>Assets of Discontinued Operations</t>
  </si>
  <si>
    <t>The accompanying notes are an integral part of these financial statements.</t>
  </si>
  <si>
    <t>Consolidated Balance Sheet</t>
  </si>
  <si>
    <t>Investments in associates and joint ventures</t>
  </si>
  <si>
    <t>12/31/2013</t>
  </si>
  <si>
    <t>6a</t>
  </si>
  <si>
    <t>8 IIa</t>
  </si>
  <si>
    <t>12b</t>
  </si>
  <si>
    <t>03/31/2014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</si>
</sst>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7" formatCode="_(* #,##0_);_(* \(#,##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top"/>
    </xf>
    <xf numFmtId="38" fontId="3" fillId="0" borderId="0"/>
    <xf numFmtId="0" fontId="1" fillId="0" borderId="0" applyNumberFormat="0" applyFont="0" applyFill="0" applyBorder="0" applyAlignment="0" applyProtection="0"/>
    <xf numFmtId="0" fontId="5" fillId="0" borderId="0">
      <alignment vertical="top"/>
    </xf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4">
    <xf numFmtId="0" fontId="0" fillId="0" borderId="0" xfId="0" applyAlignment="1"/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>
      <alignment vertical="top"/>
    </xf>
    <xf numFmtId="0" fontId="2" fillId="0" borderId="0" xfId="0" quotePrefix="1" applyFont="1" applyFill="1" applyBorder="1" applyAlignment="1"/>
    <xf numFmtId="0" fontId="2" fillId="0" borderId="2" xfId="3" applyFont="1" applyFill="1" applyBorder="1" applyAlignment="1">
      <alignment horizontal="center" vertical="center"/>
    </xf>
    <xf numFmtId="0" fontId="4" fillId="0" borderId="4" xfId="0" applyFont="1" applyFill="1" applyBorder="1">
      <alignment vertical="top"/>
    </xf>
    <xf numFmtId="0" fontId="4" fillId="0" borderId="0" xfId="0" applyFont="1" applyFill="1" applyBorder="1" applyAlignment="1">
      <alignment horizontal="left"/>
    </xf>
    <xf numFmtId="0" fontId="4" fillId="0" borderId="4" xfId="0" applyFont="1" applyFill="1" applyBorder="1" applyAlignment="1"/>
    <xf numFmtId="0" fontId="3" fillId="0" borderId="5" xfId="0" applyFont="1" applyFill="1" applyBorder="1" applyAlignment="1"/>
    <xf numFmtId="0" fontId="4" fillId="0" borderId="0" xfId="0" applyFont="1" applyFill="1" applyAlignment="1"/>
    <xf numFmtId="167" fontId="4" fillId="0" borderId="0" xfId="5" applyNumberFormat="1" applyFont="1" applyFill="1"/>
    <xf numFmtId="0" fontId="6" fillId="0" borderId="0" xfId="0" applyFont="1" applyFill="1" applyBorder="1">
      <alignment vertical="top"/>
    </xf>
    <xf numFmtId="167" fontId="4" fillId="0" borderId="0" xfId="4" applyNumberFormat="1" applyFont="1" applyFill="1" applyBorder="1" applyAlignment="1">
      <alignment vertical="top"/>
    </xf>
    <xf numFmtId="0" fontId="4" fillId="0" borderId="4" xfId="2" applyNumberFormat="1" applyFont="1" applyFill="1" applyBorder="1"/>
    <xf numFmtId="0" fontId="4" fillId="0" borderId="6" xfId="2" applyNumberFormat="1" applyFont="1" applyFill="1" applyBorder="1" applyAlignment="1">
      <alignment horizontal="left"/>
    </xf>
    <xf numFmtId="0" fontId="2" fillId="2" borderId="8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/>
    <xf numFmtId="0" fontId="4" fillId="0" borderId="6" xfId="0" applyFont="1" applyFill="1" applyBorder="1" applyAlignment="1"/>
    <xf numFmtId="0" fontId="3" fillId="0" borderId="0" xfId="3" quotePrefix="1" applyFont="1" applyFill="1" applyBorder="1" applyAlignment="1"/>
    <xf numFmtId="0" fontId="2" fillId="0" borderId="0" xfId="0" applyFont="1" applyFill="1" applyBorder="1" applyAlignment="1"/>
    <xf numFmtId="0" fontId="2" fillId="0" borderId="3" xfId="3" applyFont="1" applyFill="1" applyBorder="1" applyAlignment="1">
      <alignment horizontal="left" vertical="center"/>
    </xf>
    <xf numFmtId="0" fontId="1" fillId="0" borderId="0" xfId="0" applyFont="1" applyFill="1" applyAlignment="1">
      <alignment horizontal="left" indent="3"/>
    </xf>
    <xf numFmtId="0" fontId="1" fillId="0" borderId="0" xfId="0" applyFont="1" applyFill="1" applyAlignment="1">
      <alignment horizontal="left"/>
    </xf>
    <xf numFmtId="0" fontId="1" fillId="0" borderId="7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/>
    <xf numFmtId="0" fontId="3" fillId="0" borderId="0" xfId="3" applyFont="1" applyFill="1" applyBorder="1" applyAlignment="1"/>
    <xf numFmtId="0" fontId="4" fillId="0" borderId="8" xfId="0" quotePrefix="1" applyFont="1" applyFill="1" applyBorder="1" applyAlignment="1">
      <alignment horizontal="center"/>
    </xf>
    <xf numFmtId="167" fontId="2" fillId="0" borderId="8" xfId="5" applyNumberFormat="1" applyFont="1" applyFill="1" applyBorder="1" applyAlignment="1">
      <alignment horizontal="right"/>
    </xf>
    <xf numFmtId="0" fontId="4" fillId="0" borderId="0" xfId="2" applyNumberFormat="1" applyFont="1" applyFill="1" applyBorder="1"/>
    <xf numFmtId="14" fontId="2" fillId="0" borderId="3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/>
    </xf>
  </cellXfs>
  <cellStyles count="6">
    <cellStyle name="DC_OBSERVACAO" xfId="1"/>
    <cellStyle name="DC_TABELA_CAMPO" xfId="2"/>
    <cellStyle name="Estilo 1" xfId="3"/>
    <cellStyle name="Normal" xfId="0" builtinId="0"/>
    <cellStyle name="Separador de milhares 2" xfId="5"/>
    <cellStyle name="Vírgula" xfId="4" builtinId="3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809625</xdr:colOff>
      <xdr:row>4</xdr:row>
      <xdr:rowOff>447675</xdr:rowOff>
    </xdr:from>
    <xdr:to>
      <xdr:col>5</xdr:col>
      <xdr:colOff>0</xdr:colOff>
      <xdr:row>5</xdr:row>
      <xdr:rowOff>0</xdr:rowOff>
    </xdr:to>
    <xdr:sp macro="" textlink="">
      <xdr:nvSpPr>
        <xdr:cNvPr id="13866" name="Rectangle 7909"/>
        <xdr:cNvSpPr>
          <a:spLocks noChangeArrowheads="1"/>
        </xdr:cNvSpPr>
      </xdr:nvSpPr>
      <xdr:spPr bwMode="auto">
        <a:xfrm>
          <a:off x="4857750" y="1104900"/>
          <a:ext cx="981075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809625</xdr:colOff>
      <xdr:row>4</xdr:row>
      <xdr:rowOff>447675</xdr:rowOff>
    </xdr:from>
    <xdr:to>
      <xdr:col>6</xdr:col>
      <xdr:colOff>0</xdr:colOff>
      <xdr:row>5</xdr:row>
      <xdr:rowOff>0</xdr:rowOff>
    </xdr:to>
    <xdr:sp macro="" textlink="">
      <xdr:nvSpPr>
        <xdr:cNvPr id="226" name="Rectangle 7909"/>
        <xdr:cNvSpPr>
          <a:spLocks noChangeArrowheads="1"/>
        </xdr:cNvSpPr>
      </xdr:nvSpPr>
      <xdr:spPr bwMode="auto">
        <a:xfrm>
          <a:off x="4857750" y="819150"/>
          <a:ext cx="914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3"/>
  <sheetViews>
    <sheetView showGridLines="0" tabSelected="1" zoomScaleNormal="100" zoomScaleSheetLayoutView="100" workbookViewId="0">
      <selection activeCell="C13" sqref="C13"/>
    </sheetView>
  </sheetViews>
  <sheetFormatPr defaultRowHeight="12.75" x14ac:dyDescent="0.2"/>
  <cols>
    <col min="1" max="2" width="1.7109375" style="3" customWidth="1"/>
    <col min="3" max="3" width="53.7109375" style="3" customWidth="1"/>
    <col min="4" max="4" width="10.7109375" style="10" customWidth="1"/>
    <col min="5" max="6" width="13.7109375" style="11" customWidth="1"/>
    <col min="7" max="16384" width="9.140625" style="3"/>
  </cols>
  <sheetData>
    <row r="1" spans="1:6" x14ac:dyDescent="0.2">
      <c r="A1" s="21" t="s">
        <v>0</v>
      </c>
      <c r="B1" s="21"/>
      <c r="C1" s="4"/>
      <c r="D1" s="4"/>
      <c r="E1" s="4"/>
      <c r="F1" s="4"/>
    </row>
    <row r="2" spans="1:6" x14ac:dyDescent="0.2">
      <c r="A2" s="33" t="s">
        <v>20</v>
      </c>
      <c r="B2" s="33"/>
      <c r="C2" s="33"/>
      <c r="D2" s="33"/>
      <c r="E2" s="33"/>
      <c r="F2" s="3"/>
    </row>
    <row r="3" spans="1:6" x14ac:dyDescent="0.2">
      <c r="A3" s="28" t="s">
        <v>2</v>
      </c>
      <c r="B3" s="20"/>
      <c r="C3" s="20"/>
      <c r="D3" s="20"/>
      <c r="E3" s="20"/>
      <c r="F3" s="20"/>
    </row>
    <row r="4" spans="1:6" ht="13.5" thickBot="1" x14ac:dyDescent="0.25">
      <c r="A4" s="1"/>
      <c r="B4" s="1"/>
      <c r="C4" s="1"/>
      <c r="D4" s="1"/>
      <c r="E4" s="2"/>
      <c r="F4" s="2"/>
    </row>
    <row r="5" spans="1:6" ht="28.5" customHeight="1" x14ac:dyDescent="0.2">
      <c r="A5" s="22" t="s">
        <v>1</v>
      </c>
      <c r="B5" s="22"/>
      <c r="C5" s="22"/>
      <c r="D5" s="5" t="s">
        <v>16</v>
      </c>
      <c r="E5" s="32" t="s">
        <v>26</v>
      </c>
      <c r="F5" s="32" t="s">
        <v>22</v>
      </c>
    </row>
    <row r="6" spans="1:6" ht="15" customHeight="1" x14ac:dyDescent="0.2">
      <c r="A6" s="2"/>
      <c r="B6" s="27" t="s">
        <v>5</v>
      </c>
      <c r="C6" s="6"/>
      <c r="D6" s="23">
        <v>3</v>
      </c>
      <c r="E6" s="13">
        <f>1904</f>
        <v>1904</v>
      </c>
      <c r="F6" s="13">
        <f>1539</f>
        <v>1539</v>
      </c>
    </row>
    <row r="7" spans="1:6" ht="15" customHeight="1" x14ac:dyDescent="0.2">
      <c r="A7" s="2"/>
      <c r="B7" s="27" t="s">
        <v>4</v>
      </c>
      <c r="C7" s="6"/>
      <c r="D7" s="23">
        <v>4</v>
      </c>
      <c r="E7" s="13">
        <f>69</f>
        <v>69</v>
      </c>
      <c r="F7" s="13">
        <f>86</f>
        <v>86</v>
      </c>
    </row>
    <row r="8" spans="1:6" ht="15" customHeight="1" x14ac:dyDescent="0.2">
      <c r="A8" s="2"/>
      <c r="B8" s="25" t="s">
        <v>17</v>
      </c>
      <c r="C8" s="6"/>
      <c r="D8" s="23">
        <v>5</v>
      </c>
      <c r="E8" s="13">
        <f>1168</f>
        <v>1168</v>
      </c>
      <c r="F8" s="13">
        <f>1202</f>
        <v>1202</v>
      </c>
    </row>
    <row r="9" spans="1:6" ht="15" customHeight="1" x14ac:dyDescent="0.2">
      <c r="A9" s="7"/>
      <c r="B9" s="25" t="s">
        <v>6</v>
      </c>
      <c r="C9" s="8"/>
      <c r="D9" s="23" t="s">
        <v>23</v>
      </c>
      <c r="E9" s="17">
        <f>527</f>
        <v>527</v>
      </c>
      <c r="F9" s="13">
        <f>554</f>
        <v>554</v>
      </c>
    </row>
    <row r="10" spans="1:6" ht="15" customHeight="1" x14ac:dyDescent="0.2">
      <c r="A10" s="2"/>
      <c r="B10" s="27" t="s">
        <v>3</v>
      </c>
      <c r="C10" s="8"/>
      <c r="D10" s="23">
        <v>7</v>
      </c>
      <c r="E10" s="17">
        <f>816</f>
        <v>816</v>
      </c>
      <c r="F10" s="13">
        <f>736</f>
        <v>736</v>
      </c>
    </row>
    <row r="11" spans="1:6" ht="15" customHeight="1" x14ac:dyDescent="0.2">
      <c r="A11" s="7"/>
      <c r="B11" s="27" t="s">
        <v>21</v>
      </c>
      <c r="C11" s="8"/>
      <c r="D11" s="23" t="s">
        <v>24</v>
      </c>
      <c r="E11" s="13">
        <f>30460</f>
        <v>30460</v>
      </c>
      <c r="F11" s="13">
        <f>29950</f>
        <v>29950</v>
      </c>
    </row>
    <row r="12" spans="1:6" ht="15" customHeight="1" x14ac:dyDescent="0.2">
      <c r="A12" s="7"/>
      <c r="B12" s="27" t="s">
        <v>7</v>
      </c>
      <c r="C12" s="8"/>
      <c r="D12" s="23">
        <v>9</v>
      </c>
      <c r="E12" s="13">
        <f>4113</f>
        <v>4113</v>
      </c>
      <c r="F12" s="13">
        <f>3832</f>
        <v>3832</v>
      </c>
    </row>
    <row r="13" spans="1:6" ht="15" customHeight="1" x14ac:dyDescent="0.2">
      <c r="B13" s="26" t="s">
        <v>9</v>
      </c>
      <c r="C13" s="15"/>
      <c r="D13" s="23">
        <v>10</v>
      </c>
      <c r="E13" s="13">
        <f>1049</f>
        <v>1049</v>
      </c>
      <c r="F13" s="13">
        <f>1040</f>
        <v>1040</v>
      </c>
    </row>
    <row r="14" spans="1:6" ht="15" customHeight="1" x14ac:dyDescent="0.2">
      <c r="A14" s="7"/>
      <c r="B14" s="26" t="s">
        <v>8</v>
      </c>
      <c r="C14" s="15"/>
      <c r="D14" s="23">
        <v>11</v>
      </c>
      <c r="E14" s="13">
        <f>1311</f>
        <v>1311</v>
      </c>
      <c r="F14" s="13">
        <f>1126</f>
        <v>1126</v>
      </c>
    </row>
    <row r="15" spans="1:6" ht="15" customHeight="1" x14ac:dyDescent="0.2">
      <c r="A15" s="7"/>
      <c r="B15" s="27" t="s">
        <v>10</v>
      </c>
      <c r="C15" s="6"/>
      <c r="D15" s="23"/>
      <c r="E15" s="13">
        <f>1049</f>
        <v>1049</v>
      </c>
      <c r="F15" s="13">
        <f>1191</f>
        <v>1191</v>
      </c>
    </row>
    <row r="16" spans="1:6" s="2" customFormat="1" ht="15" customHeight="1" x14ac:dyDescent="0.2">
      <c r="A16" s="7"/>
      <c r="B16" s="19"/>
      <c r="C16" s="27" t="s">
        <v>11</v>
      </c>
      <c r="D16" s="24"/>
      <c r="E16" s="18">
        <f>186</f>
        <v>186</v>
      </c>
      <c r="F16" s="13">
        <f>322</f>
        <v>322</v>
      </c>
    </row>
    <row r="17" spans="1:6" s="2" customFormat="1" ht="15" customHeight="1" x14ac:dyDescent="0.2">
      <c r="A17" s="7"/>
      <c r="C17" s="27" t="s">
        <v>12</v>
      </c>
      <c r="D17" s="23" t="s">
        <v>25</v>
      </c>
      <c r="E17" s="18">
        <f>707</f>
        <v>707</v>
      </c>
      <c r="F17" s="13">
        <f>729</f>
        <v>729</v>
      </c>
    </row>
    <row r="18" spans="1:6" s="2" customFormat="1" ht="15" customHeight="1" x14ac:dyDescent="0.2">
      <c r="A18" s="7"/>
      <c r="C18" s="27" t="s">
        <v>13</v>
      </c>
      <c r="D18" s="24"/>
      <c r="E18" s="18">
        <f>156</f>
        <v>156</v>
      </c>
      <c r="F18" s="13">
        <f>140</f>
        <v>140</v>
      </c>
    </row>
    <row r="19" spans="1:6" ht="15" customHeight="1" x14ac:dyDescent="0.2">
      <c r="A19" s="7"/>
      <c r="B19" s="25" t="s">
        <v>14</v>
      </c>
      <c r="C19" s="14"/>
      <c r="D19" s="23" t="s">
        <v>23</v>
      </c>
      <c r="E19" s="17">
        <f>303</f>
        <v>303</v>
      </c>
      <c r="F19" s="13">
        <f>323</f>
        <v>323</v>
      </c>
    </row>
    <row r="20" spans="1:6" ht="15" customHeight="1" x14ac:dyDescent="0.2">
      <c r="A20" s="7"/>
      <c r="B20" s="27" t="s">
        <v>18</v>
      </c>
      <c r="C20" s="31"/>
      <c r="D20" s="23"/>
      <c r="E20" s="17">
        <f>0</f>
        <v>0</v>
      </c>
      <c r="F20" s="13">
        <f>350</f>
        <v>350</v>
      </c>
    </row>
    <row r="21" spans="1:6" ht="15" customHeight="1" thickBot="1" x14ac:dyDescent="0.25">
      <c r="A21" s="16" t="s">
        <v>15</v>
      </c>
      <c r="B21" s="16"/>
      <c r="C21" s="16"/>
      <c r="D21" s="29"/>
      <c r="E21" s="30">
        <f>42769</f>
        <v>42769</v>
      </c>
      <c r="F21" s="30">
        <f>41929</f>
        <v>41929</v>
      </c>
    </row>
    <row r="22" spans="1:6" x14ac:dyDescent="0.2">
      <c r="A22" s="9" t="s">
        <v>19</v>
      </c>
      <c r="B22" s="9"/>
      <c r="C22" s="9"/>
    </row>
    <row r="23" spans="1:6" x14ac:dyDescent="0.2">
      <c r="A23" s="12"/>
      <c r="B23" s="12"/>
      <c r="C23" s="12"/>
      <c r="D23" s="2"/>
    </row>
  </sheetData>
  <mergeCells count="1">
    <mergeCell ref="A2:E2"/>
  </mergeCells>
  <phoneticPr fontId="0" type="noConversion"/>
  <pageMargins left="0.39370078740157483" right="0.59055118110236227" top="0.78740157480314965" bottom="0.78740157480314965" header="0.39370078740157483" footer="0.39370078740157483"/>
  <pageSetup paperSize="9" scale="9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P</Capítulo>
    <InserirPaginaBranco xmlns="90918c28-15d7-4e63-8227-43677ba49bca">true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5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378C783-AE4D-4941-B959-AD6901BE4A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ATIVO</vt:lpstr>
      <vt:lpstr>ATIVO!Area_de_impressao</vt:lpstr>
    </vt:vector>
  </TitlesOfParts>
  <Company>Banco Itaú S/A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IFRS_D_Ativo_Ing.xlsm</dc:title>
  <dc:creator>fsiquei</dc:creator>
  <cp:lastModifiedBy>Ricardo Jorge Porto Sousa</cp:lastModifiedBy>
  <cp:lastPrinted>2012-06-06T20:12:57Z</cp:lastPrinted>
  <dcterms:created xsi:type="dcterms:W3CDTF">2007-07-11T17:14:31Z</dcterms:created>
  <dcterms:modified xsi:type="dcterms:W3CDTF">2014-05-05T23:08:22Z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0x01010010091143216C844884E2908E81B0FCBC00C749CD7E327C2D429FE70DE533B5C8FE</vt:lpwstr>
  </property>
  <property fmtid="{D5CDD505-2E9C-101B-9397-08002B2CF9AE}" pid="15" name="_SourceUrl">
    <vt:lpwstr/>
  </property>
  <property fmtid="{D5CDD505-2E9C-101B-9397-08002B2CF9AE}" pid="16" name="_SharedFileIndex">
    <vt:lpwstr/>
  </property>
</Properties>
</file>