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600"/>
  </bookViews>
  <sheets>
    <sheet name="DRACons" sheetId="4" r:id="rId1"/>
    <sheet name="ITR-DFP com trimestre" sheetId="7" state="hidden" r:id="rId2"/>
  </sheets>
  <definedNames>
    <definedName name="_xlnm.Print_Area" localSheetId="0">DRACons!$A$1:$F$19</definedName>
  </definedNames>
  <calcPr calcId="162913"/>
</workbook>
</file>

<file path=xl/calcChain.xml><?xml version="1.0" encoding="utf-8"?>
<calcChain xmlns="http://schemas.openxmlformats.org/spreadsheetml/2006/main">
  <c r="F9" i="7" l="1"/>
  <c r="D9" i="7"/>
  <c r="F1" i="7" l="1"/>
  <c r="D1" i="7"/>
  <c r="G6" i="7" l="1"/>
  <c r="G2" i="7" l="1"/>
  <c r="G9" i="7" l="1"/>
  <c r="E6" i="7" l="1"/>
  <c r="G1" i="7" l="1"/>
  <c r="E1" i="7"/>
  <c r="D5" i="7" l="1"/>
  <c r="E2" i="7" l="1"/>
  <c r="E9" i="7"/>
  <c r="G5" i="7" l="1"/>
  <c r="G4" i="7"/>
  <c r="D6" i="7"/>
  <c r="D2" i="7"/>
  <c r="G3" i="7" l="1"/>
  <c r="G7" i="7" s="1"/>
  <c r="E5" i="7"/>
  <c r="F4" i="7"/>
  <c r="F6" i="7"/>
  <c r="F2" i="7"/>
  <c r="E4" i="7" l="1"/>
  <c r="E3" i="7" s="1"/>
  <c r="E7" i="7" s="1"/>
  <c r="F5" i="7"/>
  <c r="F3" i="7" s="1"/>
  <c r="F7" i="7" s="1"/>
  <c r="D4" i="7"/>
  <c r="D3" i="7" s="1"/>
  <c r="D7" i="7" s="1"/>
  <c r="E11" i="7" l="1"/>
  <c r="F11" i="7" l="1"/>
  <c r="D11" i="7"/>
  <c r="G11" i="7" l="1"/>
  <c r="E8" i="7"/>
  <c r="G8" i="7"/>
  <c r="F8" i="7"/>
  <c r="D8" i="7"/>
</calcChain>
</file>

<file path=xl/sharedStrings.xml><?xml version="1.0" encoding="utf-8"?>
<sst xmlns="http://schemas.openxmlformats.org/spreadsheetml/2006/main" count="46" uniqueCount="36">
  <si>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</si>
  <si>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</si>
  <si>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</si>
  <si>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</si>
  <si>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</si>
  <si>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</si>
  <si>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</si>
  <si>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</si>
  <si>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</si>
  <si>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</si>
  <si>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</si>
  <si>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</si>
  <si>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</si>
  <si>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</si>
  <si>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</si>
  <si>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CONTA</t>
  </si>
  <si>
    <t>Descrição da Conta</t>
  </si>
  <si>
    <t>4.01</t>
  </si>
  <si>
    <t>4.02</t>
  </si>
  <si>
    <t>4.02.01</t>
  </si>
  <si>
    <t>Outros Resultados Abrangentes de Controladas em Conjunto</t>
  </si>
  <si>
    <t>4.02.02</t>
  </si>
  <si>
    <t>Outros Resultados Abrangentes de Controladas</t>
  </si>
  <si>
    <t>4.03</t>
  </si>
  <si>
    <t>Atribuído a Sócios da Empresa Controladora</t>
  </si>
  <si>
    <t>Atribuído a Sócios Não Controladores</t>
  </si>
  <si>
    <t>DF Cons. - Resultado Abrangente</t>
  </si>
  <si>
    <t>Lucro Líquido Consolidado do Período</t>
  </si>
  <si>
    <t>Resultado Abrangente Consolidado do Período</t>
  </si>
  <si>
    <t>4.03.01</t>
  </si>
  <si>
    <t>4.03.02</t>
  </si>
  <si>
    <t>4.02.03</t>
  </si>
  <si>
    <t>Outros Resultados Abrangentes Próprios</t>
  </si>
  <si>
    <t>Ajuste ao Valor Justo de Ativos Financeiros, Hedge e Variação Cambial de Investimentos no Exterior</t>
  </si>
  <si>
    <t>01/01 a 31/12/2018</t>
  </si>
  <si>
    <t>01/01 a 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</si>
</sst>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7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166" fontId="3" fillId="0" borderId="0" xfId="3" applyNumberFormat="1" applyFont="1" applyFill="1" applyAlignment="1">
      <alignment vertical="top"/>
    </xf>
    <xf numFmtId="0" fontId="5" fillId="0" borderId="0" xfId="0" applyFont="1" applyFill="1"/>
    <xf numFmtId="0" fontId="11" fillId="0" borderId="0" xfId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Border="1" applyAlignment="1"/>
    <xf numFmtId="0" fontId="12" fillId="0" borderId="0" xfId="0" quotePrefix="1" applyFont="1" applyFill="1" applyAlignment="1"/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1" xfId="2" applyFont="1" applyFill="1" applyBorder="1" applyAlignment="1"/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166" fontId="15" fillId="0" borderId="0" xfId="3" quotePrefix="1" applyNumberFormat="1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0" fontId="15" fillId="0" borderId="1" xfId="2" applyFont="1" applyFill="1" applyBorder="1" applyAlignment="1">
      <alignment horizontal="left"/>
    </xf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166" fontId="15" fillId="0" borderId="0" xfId="3" applyNumberFormat="1" applyFont="1" applyFill="1" applyAlignment="1"/>
    <xf numFmtId="0" fontId="13" fillId="0" borderId="0" xfId="2" applyFont="1" applyFill="1"/>
    <xf numFmtId="0" fontId="15" fillId="0" borderId="0" xfId="2" applyFont="1" applyFill="1"/>
    <xf numFmtId="166" fontId="15" fillId="0" borderId="0" xfId="3" applyNumberFormat="1" applyFont="1" applyFill="1" applyAlignment="1">
      <alignment vertical="top"/>
    </xf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166" fontId="15" fillId="0" borderId="3" xfId="3" applyNumberFormat="1" applyFont="1" applyFill="1" applyBorder="1" applyAlignment="1"/>
    <xf numFmtId="0" fontId="15" fillId="0" borderId="0" xfId="2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15"/>
    <xf numFmtId="0" fontId="17" fillId="0" borderId="0" xfId="15" applyFont="1"/>
    <xf numFmtId="14" fontId="17" fillId="0" borderId="0" xfId="15" applyNumberFormat="1" applyFont="1" applyAlignment="1">
      <alignment horizontal="center"/>
    </xf>
    <xf numFmtId="166" fontId="2" fillId="0" borderId="0" xfId="15" applyNumberFormat="1" applyAlignment="1">
      <alignment horizontal="center"/>
    </xf>
    <xf numFmtId="0" fontId="2" fillId="0" borderId="0" xfId="15" applyAlignment="1">
      <alignment horizontal="center"/>
    </xf>
    <xf numFmtId="166" fontId="17" fillId="0" borderId="0" xfId="15" applyNumberFormat="1" applyFont="1" applyAlignment="1">
      <alignment horizontal="center"/>
    </xf>
    <xf numFmtId="0" fontId="15" fillId="0" borderId="5" xfId="0" applyFont="1" applyFill="1" applyBorder="1" applyAlignment="1"/>
    <xf numFmtId="166" fontId="15" fillId="0" borderId="0" xfId="3" quotePrefix="1" applyNumberFormat="1" applyFont="1" applyFill="1" applyBorder="1" applyAlignment="1">
      <alignment horizontal="left"/>
    </xf>
    <xf numFmtId="0" fontId="1" fillId="0" borderId="0" xfId="15" applyFont="1"/>
    <xf numFmtId="0" fontId="14" fillId="0" borderId="4" xfId="2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12" fillId="0" borderId="0" xfId="0" applyFont="1" applyFill="1" applyAlignment="1"/>
    <xf numFmtId="0" fontId="12" fillId="0" borderId="0" xfId="0" quotePrefix="1" applyFont="1" applyFill="1" applyAlignme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</cellXfs>
  <cellStyles count="17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Normal 4" xfId="16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0"/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I23"/>
  <sheetViews>
    <sheetView showGridLines="0" tabSelected="1" zoomScaleNormal="100" zoomScaleSheetLayoutView="100" workbookViewId="0">
      <selection activeCell="L12" sqref="L12"/>
    </sheetView>
  </sheetViews>
  <sheetFormatPr defaultColWidth="9.140625" defaultRowHeight="12.75" x14ac:dyDescent="0.2"/>
  <cols>
    <col min="1" max="1" width="1.7109375" style="1" customWidth="1"/>
    <col min="2" max="2" width="1.7109375" style="6" customWidth="1"/>
    <col min="3" max="3" width="1.7109375" style="1" customWidth="1"/>
    <col min="4" max="4" width="70.7109375" style="6" customWidth="1"/>
    <col min="5" max="6" width="12.7109375" style="1" customWidth="1"/>
    <col min="7" max="16384" width="9.140625" style="1"/>
  </cols>
  <sheetData>
    <row r="1" spans="1:6" x14ac:dyDescent="0.2">
      <c r="A1" s="49" t="s">
        <v>6</v>
      </c>
      <c r="B1" s="49"/>
      <c r="C1" s="50"/>
      <c r="D1" s="50"/>
      <c r="E1" s="10"/>
    </row>
    <row r="2" spans="1:6" x14ac:dyDescent="0.2">
      <c r="A2" s="52" t="s">
        <v>0</v>
      </c>
      <c r="B2" s="52"/>
      <c r="C2" s="52"/>
      <c r="D2" s="52"/>
      <c r="E2" s="52"/>
    </row>
    <row r="3" spans="1:6" x14ac:dyDescent="0.2">
      <c r="A3" s="51" t="s">
        <v>4</v>
      </c>
      <c r="B3" s="51"/>
      <c r="C3" s="51"/>
      <c r="D3" s="51"/>
      <c r="E3" s="5"/>
    </row>
    <row r="4" spans="1:6" ht="4.5" customHeight="1" x14ac:dyDescent="0.2">
      <c r="A4" s="9"/>
      <c r="B4" s="9"/>
      <c r="C4" s="9"/>
      <c r="D4" s="9"/>
      <c r="E4" s="9"/>
      <c r="F4" s="7"/>
    </row>
    <row r="5" spans="1:6" ht="30" customHeight="1" thickBot="1" x14ac:dyDescent="0.25">
      <c r="A5" s="48"/>
      <c r="B5" s="48"/>
      <c r="C5" s="48"/>
      <c r="D5" s="48"/>
      <c r="E5" s="31" t="s">
        <v>34</v>
      </c>
      <c r="F5" s="31" t="s">
        <v>35</v>
      </c>
    </row>
    <row r="6" spans="1:6" s="2" customFormat="1" ht="15" customHeight="1" x14ac:dyDescent="0.2">
      <c r="A6" s="11" t="s">
        <v>11</v>
      </c>
      <c r="B6" s="11"/>
      <c r="C6" s="11"/>
      <c r="D6" s="11"/>
      <c r="E6" s="12">
        <v>9710</v>
      </c>
      <c r="F6" s="12">
        <v>8263</v>
      </c>
    </row>
    <row r="7" spans="1:6" s="2" customFormat="1" ht="15" customHeight="1" x14ac:dyDescent="0.2">
      <c r="A7" s="13" t="s">
        <v>10</v>
      </c>
      <c r="B7" s="13"/>
      <c r="C7" s="13"/>
      <c r="D7" s="13"/>
      <c r="E7" s="12">
        <v>-88</v>
      </c>
      <c r="F7" s="12">
        <v>249</v>
      </c>
    </row>
    <row r="8" spans="1:6" s="7" customFormat="1" ht="15" customHeight="1" x14ac:dyDescent="0.2">
      <c r="A8" s="14"/>
      <c r="B8" s="13" t="s">
        <v>7</v>
      </c>
      <c r="C8" s="13"/>
      <c r="D8" s="13"/>
      <c r="E8" s="12">
        <v>-27</v>
      </c>
      <c r="F8" s="12">
        <v>253</v>
      </c>
    </row>
    <row r="9" spans="1:6" s="8" customFormat="1" ht="24.95" customHeight="1" x14ac:dyDescent="0.2">
      <c r="A9" s="15"/>
      <c r="B9" s="15"/>
      <c r="C9" s="47" t="s">
        <v>12</v>
      </c>
      <c r="D9" s="47"/>
      <c r="E9" s="17">
        <v>-41</v>
      </c>
      <c r="F9" s="17">
        <v>246</v>
      </c>
    </row>
    <row r="10" spans="1:6" s="37" customFormat="1" ht="24.95" customHeight="1" x14ac:dyDescent="0.2">
      <c r="A10" s="34"/>
      <c r="B10" s="34"/>
      <c r="C10" s="35"/>
      <c r="D10" s="36" t="s">
        <v>33</v>
      </c>
      <c r="E10" s="45">
        <v>-41</v>
      </c>
      <c r="F10" s="45">
        <v>246</v>
      </c>
    </row>
    <row r="11" spans="1:6" s="7" customFormat="1" ht="15" customHeight="1" x14ac:dyDescent="0.2">
      <c r="A11" s="21"/>
      <c r="B11" s="21"/>
      <c r="C11" s="16" t="s">
        <v>13</v>
      </c>
      <c r="D11" s="16"/>
      <c r="E11" s="17">
        <v>14</v>
      </c>
      <c r="F11" s="17">
        <v>7</v>
      </c>
    </row>
    <row r="12" spans="1:6" s="7" customFormat="1" ht="15" customHeight="1" x14ac:dyDescent="0.2">
      <c r="A12" s="18"/>
      <c r="B12" s="18"/>
      <c r="C12" s="21"/>
      <c r="D12" s="19" t="s">
        <v>14</v>
      </c>
      <c r="E12" s="20">
        <v>14</v>
      </c>
      <c r="F12" s="20">
        <v>7</v>
      </c>
    </row>
    <row r="13" spans="1:6" s="7" customFormat="1" ht="15" customHeight="1" x14ac:dyDescent="0.2">
      <c r="A13" s="14"/>
      <c r="B13" s="13" t="s">
        <v>9</v>
      </c>
      <c r="C13" s="23"/>
      <c r="D13" s="23"/>
      <c r="E13" s="22">
        <v>-61</v>
      </c>
      <c r="F13" s="22">
        <v>-4</v>
      </c>
    </row>
    <row r="14" spans="1:6" s="7" customFormat="1" ht="24.95" customHeight="1" x14ac:dyDescent="0.2">
      <c r="A14" s="21"/>
      <c r="B14" s="21"/>
      <c r="C14" s="47" t="s">
        <v>12</v>
      </c>
      <c r="D14" s="47"/>
      <c r="E14" s="22">
        <v>-61</v>
      </c>
      <c r="F14" s="22">
        <v>-4</v>
      </c>
    </row>
    <row r="15" spans="1:6" s="7" customFormat="1" ht="15" customHeight="1" x14ac:dyDescent="0.2">
      <c r="A15" s="18"/>
      <c r="B15" s="18"/>
      <c r="C15" s="44"/>
      <c r="D15" s="19" t="s">
        <v>8</v>
      </c>
      <c r="E15" s="20">
        <v>-61</v>
      </c>
      <c r="F15" s="20">
        <v>-4</v>
      </c>
    </row>
    <row r="16" spans="1:6" s="4" customFormat="1" ht="15" customHeight="1" x14ac:dyDescent="0.2">
      <c r="A16" s="13" t="s">
        <v>1</v>
      </c>
      <c r="B16" s="11"/>
      <c r="C16" s="11"/>
      <c r="D16" s="11"/>
      <c r="E16" s="24">
        <v>9622</v>
      </c>
      <c r="F16" s="24">
        <v>8512</v>
      </c>
    </row>
    <row r="17" spans="1:6" ht="15" customHeight="1" x14ac:dyDescent="0.2">
      <c r="A17" s="21"/>
      <c r="B17" s="21"/>
      <c r="C17" s="25" t="s">
        <v>3</v>
      </c>
      <c r="D17" s="25"/>
      <c r="E17" s="26">
        <v>9348</v>
      </c>
      <c r="F17" s="26">
        <v>8393</v>
      </c>
    </row>
    <row r="18" spans="1:6" s="6" customFormat="1" ht="15" customHeight="1" thickBot="1" x14ac:dyDescent="0.25">
      <c r="A18" s="32"/>
      <c r="B18" s="32"/>
      <c r="C18" s="32" t="s">
        <v>2</v>
      </c>
      <c r="D18" s="32"/>
      <c r="E18" s="33">
        <v>274</v>
      </c>
      <c r="F18" s="33">
        <v>119</v>
      </c>
    </row>
    <row r="19" spans="1:6" x14ac:dyDescent="0.2">
      <c r="A19" s="27" t="s">
        <v>5</v>
      </c>
      <c r="B19" s="27"/>
      <c r="C19" s="28"/>
      <c r="D19" s="28"/>
      <c r="E19" s="29"/>
      <c r="F19" s="30"/>
    </row>
    <row r="22" spans="1:6" x14ac:dyDescent="0.2">
      <c r="E22" s="3"/>
    </row>
    <row r="23" spans="1:6" x14ac:dyDescent="0.2">
      <c r="E23" s="3"/>
    </row>
  </sheetData>
  <mergeCells count="6">
    <mergeCell ref="C14:D14"/>
    <mergeCell ref="A5:D5"/>
    <mergeCell ref="A1:D1"/>
    <mergeCell ref="A3:D3"/>
    <mergeCell ref="A2:E2"/>
    <mergeCell ref="C9:D9"/>
  </mergeCells>
  <phoneticPr fontId="7" type="noConversion"/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workbookViewId="0">
      <pane ySplit="1" topLeftCell="A2" activePane="bottomLeft" state="frozen"/>
      <selection pane="bottomLeft" activeCell="C22" sqref="C22"/>
    </sheetView>
  </sheetViews>
  <sheetFormatPr defaultRowHeight="15" x14ac:dyDescent="0.25"/>
  <cols>
    <col min="1" max="1" width="30.5703125" style="38" bestFit="1" customWidth="1"/>
    <col min="2" max="2" width="7.28515625" style="38" bestFit="1" customWidth="1"/>
    <col min="3" max="3" width="56" style="38" bestFit="1" customWidth="1"/>
    <col min="4" max="7" width="18.7109375" style="42" customWidth="1"/>
    <col min="8" max="8" width="29.42578125" style="38" bestFit="1" customWidth="1"/>
    <col min="9" max="9" width="18" style="38" bestFit="1" customWidth="1"/>
    <col min="10" max="10" width="33" style="38" bestFit="1" customWidth="1"/>
    <col min="11" max="11" width="29.85546875" style="38" bestFit="1" customWidth="1"/>
    <col min="12" max="16384" width="9.140625" style="38"/>
  </cols>
  <sheetData>
    <row r="1" spans="1:7" s="39" customFormat="1" x14ac:dyDescent="0.25">
      <c r="A1" s="39" t="s">
        <v>26</v>
      </c>
      <c r="B1" s="39" t="s">
        <v>15</v>
      </c>
      <c r="C1" s="39" t="s">
        <v>16</v>
      </c>
      <c r="D1" s="40" t="e">
        <f>DRACons!#REF!</f>
        <v>#REF!</v>
      </c>
      <c r="E1" s="40" t="str">
        <f>DRACons!E5</f>
        <v>01/01 a 31/12/2018</v>
      </c>
      <c r="F1" s="40" t="e">
        <f>DRACons!#REF!</f>
        <v>#REF!</v>
      </c>
      <c r="G1" s="40" t="str">
        <f>DRACons!F5</f>
        <v>01/01 a 31/12/2017</v>
      </c>
    </row>
    <row r="2" spans="1:7" s="39" customFormat="1" x14ac:dyDescent="0.25">
      <c r="A2" s="39" t="s">
        <v>26</v>
      </c>
      <c r="B2" s="39" t="s">
        <v>17</v>
      </c>
      <c r="C2" s="39" t="s">
        <v>27</v>
      </c>
      <c r="D2" s="43" t="e">
        <f>DRACons!#REF!*1000</f>
        <v>#REF!</v>
      </c>
      <c r="E2" s="43">
        <f>DRACons!E6*1000</f>
        <v>9710000</v>
      </c>
      <c r="F2" s="43" t="e">
        <f>DRACons!#REF!*1000</f>
        <v>#REF!</v>
      </c>
      <c r="G2" s="43">
        <f>DRACons!F6*1000</f>
        <v>8263000</v>
      </c>
    </row>
    <row r="3" spans="1:7" s="39" customFormat="1" x14ac:dyDescent="0.25">
      <c r="A3" s="39" t="s">
        <v>26</v>
      </c>
      <c r="B3" s="39" t="s">
        <v>18</v>
      </c>
      <c r="C3" s="39" t="s">
        <v>10</v>
      </c>
      <c r="D3" s="43" t="e">
        <f>SUBTOTAL(9,D4:D6)</f>
        <v>#REF!</v>
      </c>
      <c r="E3" s="43" t="e">
        <f>SUBTOTAL(9,E4:E6)</f>
        <v>#REF!</v>
      </c>
      <c r="F3" s="43" t="e">
        <f>SUBTOTAL(9,F4:F6)</f>
        <v>#REF!</v>
      </c>
      <c r="G3" s="43" t="e">
        <f>SUBTOTAL(9,G4:G6)</f>
        <v>#REF!</v>
      </c>
    </row>
    <row r="4" spans="1:7" x14ac:dyDescent="0.25">
      <c r="A4" s="38" t="s">
        <v>26</v>
      </c>
      <c r="B4" s="38" t="s">
        <v>19</v>
      </c>
      <c r="C4" s="38" t="s">
        <v>20</v>
      </c>
      <c r="D4" s="41" t="e">
        <f>(DRACons!#REF!+DRACons!#REF!)*1000</f>
        <v>#REF!</v>
      </c>
      <c r="E4" s="41">
        <f>(DRACons!E9+DRACons!E15)*1000</f>
        <v>-102000</v>
      </c>
      <c r="F4" s="41" t="e">
        <f>(DRACons!#REF!+DRACons!#REF!)*1000</f>
        <v>#REF!</v>
      </c>
      <c r="G4" s="41">
        <f>(DRACons!F9+DRACons!F15)*1000</f>
        <v>242000</v>
      </c>
    </row>
    <row r="5" spans="1:7" x14ac:dyDescent="0.25">
      <c r="A5" s="38" t="s">
        <v>26</v>
      </c>
      <c r="B5" s="38" t="s">
        <v>21</v>
      </c>
      <c r="C5" s="38" t="s">
        <v>22</v>
      </c>
      <c r="D5" s="41" t="e">
        <f>DRACons!#REF!*1000</f>
        <v>#REF!</v>
      </c>
      <c r="E5" s="41">
        <f>DRACons!E11*1000</f>
        <v>14000</v>
      </c>
      <c r="F5" s="41" t="e">
        <f>DRACons!#REF!*1000</f>
        <v>#REF!</v>
      </c>
      <c r="G5" s="41">
        <f>DRACons!F11*1000</f>
        <v>7000</v>
      </c>
    </row>
    <row r="6" spans="1:7" x14ac:dyDescent="0.25">
      <c r="A6" s="38" t="s">
        <v>26</v>
      </c>
      <c r="B6" s="46" t="s">
        <v>31</v>
      </c>
      <c r="C6" s="46" t="s">
        <v>32</v>
      </c>
      <c r="D6" s="41" t="e">
        <f>DRACons!#REF!*1000</f>
        <v>#REF!</v>
      </c>
      <c r="E6" s="41" t="e">
        <f>DRACons!#REF!*1000</f>
        <v>#REF!</v>
      </c>
      <c r="F6" s="41" t="e">
        <f>DRACons!#REF!*1000</f>
        <v>#REF!</v>
      </c>
      <c r="G6" s="41" t="e">
        <f>DRACons!#REF!*1000</f>
        <v>#REF!</v>
      </c>
    </row>
    <row r="7" spans="1:7" s="39" customFormat="1" x14ac:dyDescent="0.25">
      <c r="A7" s="39" t="s">
        <v>26</v>
      </c>
      <c r="B7" s="39" t="s">
        <v>23</v>
      </c>
      <c r="C7" s="39" t="s">
        <v>28</v>
      </c>
      <c r="D7" s="43" t="e">
        <f>SUBTOTAL(9,D2:D6)</f>
        <v>#REF!</v>
      </c>
      <c r="E7" s="43" t="e">
        <f>SUBTOTAL(9,E2:E6)</f>
        <v>#REF!</v>
      </c>
      <c r="F7" s="43" t="e">
        <f>SUBTOTAL(9,F2:F6)</f>
        <v>#REF!</v>
      </c>
      <c r="G7" s="43" t="e">
        <f>SUBTOTAL(9,G2:G6)</f>
        <v>#REF!</v>
      </c>
    </row>
    <row r="8" spans="1:7" x14ac:dyDescent="0.25">
      <c r="A8" s="38" t="s">
        <v>26</v>
      </c>
      <c r="B8" s="38" t="s">
        <v>29</v>
      </c>
      <c r="C8" s="38" t="s">
        <v>24</v>
      </c>
      <c r="D8" s="41" t="e">
        <f>DRACons!#REF!*1000</f>
        <v>#REF!</v>
      </c>
      <c r="E8" s="41">
        <f>DRACons!E17*1000</f>
        <v>9348000</v>
      </c>
      <c r="F8" s="41" t="e">
        <f>DRACons!#REF!*1000</f>
        <v>#REF!</v>
      </c>
      <c r="G8" s="41">
        <f>DRACons!F17*1000</f>
        <v>8393000</v>
      </c>
    </row>
    <row r="9" spans="1:7" x14ac:dyDescent="0.25">
      <c r="A9" s="38" t="s">
        <v>26</v>
      </c>
      <c r="B9" s="38" t="s">
        <v>30</v>
      </c>
      <c r="C9" s="38" t="s">
        <v>25</v>
      </c>
      <c r="D9" s="41" t="e">
        <f>DRACons!#REF!*1000</f>
        <v>#REF!</v>
      </c>
      <c r="E9" s="41">
        <f>DRACons!E18*1000</f>
        <v>274000</v>
      </c>
      <c r="F9" s="41" t="e">
        <f>DRACons!#REF!*1000</f>
        <v>#REF!</v>
      </c>
      <c r="G9" s="41">
        <f>DRACons!F18*1000</f>
        <v>119000</v>
      </c>
    </row>
    <row r="11" spans="1:7" x14ac:dyDescent="0.25">
      <c r="D11" s="41" t="e">
        <f>+D7/1000-DRACons!#REF!</f>
        <v>#REF!</v>
      </c>
      <c r="E11" s="41" t="e">
        <f>+E7/1000-DRACons!E16</f>
        <v>#REF!</v>
      </c>
      <c r="F11" s="41" t="e">
        <f>+F7/1000-DRACons!#REF!</f>
        <v>#REF!</v>
      </c>
      <c r="G11" s="41" t="e">
        <f>+G7/1000-DRACons!F16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C0C3C2A0-9216-49F5-A572-00A5A4E3D12D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DRACons</vt:lpstr>
      <vt:lpstr>ITR-DFP com trimestre</vt:lpstr>
      <vt:lpstr>DRACons!Area_de_impressao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Janaina Teodoro Gomes</cp:lastModifiedBy>
  <cp:lastPrinted>2017-07-26T22:22:04Z</cp:lastPrinted>
  <dcterms:created xsi:type="dcterms:W3CDTF">2005-04-11T12:49:44Z</dcterms:created>
  <dcterms:modified xsi:type="dcterms:W3CDTF">2019-02-18T21:32:05Z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