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8580"/>
  </bookViews>
  <sheets>
    <sheet name="Plan1" sheetId="2" r:id="rId1"/>
  </sheets>
  <calcPr calcId="144525"/>
  <fileRecoveryPr repairLoad="1"/>
</workbook>
</file>

<file path=xl/calcChain.xml><?xml version="1.0" encoding="utf-8"?>
<calcChain xmlns="http://schemas.openxmlformats.org/spreadsheetml/2006/main">
  <c r="G29" i="2" l="1"/>
  <c r="F29" i="2"/>
  <c r="F10" i="2"/>
  <c r="F8" i="2" s="1"/>
  <c r="G10" i="2"/>
  <c r="G8" i="2" s="1"/>
  <c r="G42" i="2"/>
  <c r="F42" i="2"/>
  <c r="F53" i="2"/>
  <c r="G53" i="2"/>
  <c r="G21" i="2"/>
  <c r="F21" i="2"/>
  <c r="G32" i="2" l="1"/>
  <c r="F55" i="2"/>
  <c r="G55" i="2"/>
  <c r="F32" i="2" l="1"/>
</calcChain>
</file>

<file path=xl/sharedStrings.xml><?xml version="1.0" encoding="utf-8"?>
<sst xmlns="http://schemas.openxmlformats.org/spreadsheetml/2006/main" count="60" uniqueCount="58">
  <si>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</si>
  <si>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</si>
  <si>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</si>
  <si>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</si>
  <si>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</si>
  <si>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</si>
  <si>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Alienação de Imobilizado de Uso</t>
  </si>
  <si>
    <t>ITAÚSA - INVESTIMENTOS ITAÚ S.A</t>
  </si>
  <si>
    <t>Aquisição de Imobilizado de Uso</t>
  </si>
  <si>
    <t>Nota</t>
  </si>
  <si>
    <t>(Em milhões de Reais)</t>
  </si>
  <si>
    <t>Lucro Líquido Ajustado</t>
  </si>
  <si>
    <t>Lucro líquido</t>
  </si>
  <si>
    <t>Juros sobre Notas Promissórias</t>
  </si>
  <si>
    <t>Juros, Variações Cambiais e Monetárias Líquidas</t>
  </si>
  <si>
    <t>Depreciação, Amortização e Exaustão</t>
  </si>
  <si>
    <t>Imposto de Renda e Contribuição Social Diferidos</t>
  </si>
  <si>
    <t>Resultado da Alienação de Ativo Imobilizado</t>
  </si>
  <si>
    <t>Variações nos Ativos e Passivos</t>
  </si>
  <si>
    <t>(Aumento) / Redução em Ativos Financeiros</t>
  </si>
  <si>
    <t>(Aumento) / Redução em Outros Ativos Financeiros</t>
  </si>
  <si>
    <t>(Aumento) / Redução em Estoques</t>
  </si>
  <si>
    <t>(Aumento) / Redução em Ativos Fiscais</t>
  </si>
  <si>
    <t>(Aumento) / Redução em Outros Ativos Não Financeiros</t>
  </si>
  <si>
    <t>Aumento / (Redução) em Obrigações Fiscais e Trabalhistas</t>
  </si>
  <si>
    <t>Aumento / (Redução) em Outros Passivos Não Financeiros</t>
  </si>
  <si>
    <t>Aquisição de Intangíveis</t>
  </si>
  <si>
    <t>Juros sobre o Capital Próprio e Dividendos Recebidos</t>
  </si>
  <si>
    <t>Juros sobre o Capital Próprio e Dividendos pagos</t>
  </si>
  <si>
    <t>Pagamento de Notas Promissórias</t>
  </si>
  <si>
    <t>Ingresso de Empréstimos e Financiamentos</t>
  </si>
  <si>
    <t>Pagamento de Empréstimos e Financiamentos</t>
  </si>
  <si>
    <t>Provisão para Créditos de Liquidação Duvidosa</t>
  </si>
  <si>
    <t>Alienação de Intangíveis</t>
  </si>
  <si>
    <t>Emissão de Debêntures</t>
  </si>
  <si>
    <t>Pagamento de Debêntures</t>
  </si>
  <si>
    <t>Variação Cambial sobre Caixa e Equivalentes de Caixa</t>
  </si>
  <si>
    <t>Juros sobre Debêntures</t>
  </si>
  <si>
    <t>Resultado de Participação sobre o Lucro Líquido em Associadas e Entidades Controladas em Conjunto</t>
  </si>
  <si>
    <t xml:space="preserve">Ativos de Operações Descontinuadas </t>
  </si>
  <si>
    <t>Venda de Ações em Tesouraria</t>
  </si>
  <si>
    <t>Emissão de Notas Promissórias</t>
  </si>
  <si>
    <t>Ações em Tesouraria</t>
  </si>
  <si>
    <t>Alienação de Investimentos</t>
  </si>
  <si>
    <t>As notas explicativas são parte integrante das demonstrações contábeis</t>
  </si>
  <si>
    <t>Subscrição de Ações</t>
  </si>
  <si>
    <t>Caixa Líquido Gerado nas Atividades Operacionais</t>
  </si>
  <si>
    <t>Caixa Líquido Gerado nas Atividades de Investimento</t>
  </si>
  <si>
    <t>Caixa Líquido Aplicado nas Atividades de Financiamento</t>
  </si>
  <si>
    <t>Aumento (Redução) Líquido de Caixa e Equivalentes</t>
  </si>
  <si>
    <t>9, 10 e 11</t>
  </si>
  <si>
    <t>8 IIa</t>
  </si>
  <si>
    <t>Juros pagos sobre empréstimos e financiamentos</t>
  </si>
  <si>
    <t>Caixa e Equivalentes de Caixa no Início do Período</t>
  </si>
  <si>
    <t>Caixa e Equivalentes de Caixa no Final do Período</t>
  </si>
  <si>
    <t>Periodos Findos em 31 de Março de 2014 e 2013</t>
  </si>
  <si>
    <t>01/01 a 31/03/2014</t>
  </si>
  <si>
    <t>01/01 a 31/03/2013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</si>
</sst>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99">
    <xf numFmtId="0" fontId="0" fillId="0" borderId="0"/>
    <xf numFmtId="0" fontId="14" fillId="0" borderId="0" applyAlignment="0"/>
    <xf numFmtId="38" fontId="16" fillId="0" borderId="0"/>
    <xf numFmtId="38" fontId="15" fillId="0" borderId="0"/>
    <xf numFmtId="0" fontId="20" fillId="0" borderId="0"/>
    <xf numFmtId="0" fontId="13" fillId="0" borderId="0"/>
    <xf numFmtId="0" fontId="22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20" fillId="0" borderId="0"/>
    <xf numFmtId="0" fontId="12" fillId="0" borderId="0"/>
    <xf numFmtId="0" fontId="22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3" fillId="0" borderId="0"/>
    <xf numFmtId="0" fontId="20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20" fillId="0" borderId="0"/>
    <xf numFmtId="164" fontId="12" fillId="0" borderId="0" applyFont="0" applyFill="0" applyBorder="0" applyAlignment="0" applyProtection="0"/>
    <xf numFmtId="0" fontId="20" fillId="0" borderId="0"/>
    <xf numFmtId="165" fontId="24" fillId="0" borderId="0"/>
    <xf numFmtId="9" fontId="20" fillId="0" borderId="0" applyFont="0" applyFill="0" applyBorder="0" applyAlignment="0" applyProtection="0"/>
    <xf numFmtId="0" fontId="20" fillId="0" borderId="0">
      <alignment vertical="top"/>
    </xf>
    <xf numFmtId="0" fontId="12" fillId="2" borderId="1" applyNumberFormat="0" applyFont="0" applyAlignment="0" applyProtection="0"/>
    <xf numFmtId="4" fontId="19" fillId="0" borderId="2" applyNumberFormat="0" applyProtection="0">
      <alignment horizontal="right" vertical="center"/>
    </xf>
    <xf numFmtId="4" fontId="19" fillId="3" borderId="2" applyNumberFormat="0" applyProtection="0">
      <alignment horizontal="right" vertical="center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166" fontId="25" fillId="0" borderId="0" applyFont="0" applyFill="0" applyBorder="0" applyAlignment="0" applyProtection="0"/>
    <xf numFmtId="0" fontId="2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11" fillId="0" borderId="0"/>
    <xf numFmtId="0" fontId="20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0" fillId="0" borderId="0"/>
    <xf numFmtId="0" fontId="20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9" fillId="0" borderId="0"/>
    <xf numFmtId="0" fontId="20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8" fillId="0" borderId="0"/>
    <xf numFmtId="0" fontId="20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7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20" fillId="0" borderId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0" fillId="0" borderId="0"/>
    <xf numFmtId="0" fontId="28" fillId="0" borderId="0"/>
    <xf numFmtId="164" fontId="27" fillId="0" borderId="0" applyFill="0" applyBorder="0" applyAlignment="0" applyProtection="0"/>
    <xf numFmtId="164" fontId="29" fillId="0" borderId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8" fillId="0" borderId="0"/>
    <xf numFmtId="0" fontId="20" fillId="0" borderId="0">
      <alignment vertical="top"/>
    </xf>
    <xf numFmtId="0" fontId="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20" fillId="0" borderId="0"/>
    <xf numFmtId="0" fontId="6" fillId="2" borderId="1" applyNumberFormat="0" applyFont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>
      <alignment vertical="top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6" fillId="0" borderId="0"/>
    <xf numFmtId="0" fontId="28" fillId="0" borderId="0"/>
    <xf numFmtId="164" fontId="27" fillId="0" borderId="0" applyFill="0" applyBorder="0" applyAlignment="0" applyProtection="0"/>
    <xf numFmtId="0" fontId="6" fillId="2" borderId="1" applyNumberFormat="0" applyFont="0" applyAlignment="0" applyProtection="0"/>
    <xf numFmtId="0" fontId="20" fillId="0" borderId="0"/>
    <xf numFmtId="0" fontId="20" fillId="0" borderId="0">
      <alignment vertical="top"/>
    </xf>
    <xf numFmtId="0" fontId="28" fillId="0" borderId="0"/>
    <xf numFmtId="0" fontId="20" fillId="0" borderId="0"/>
    <xf numFmtId="164" fontId="6" fillId="0" borderId="0" applyFont="0" applyFill="0" applyBorder="0" applyAlignment="0" applyProtection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5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20" fillId="0" borderId="0"/>
    <xf numFmtId="0" fontId="21" fillId="0" borderId="0"/>
    <xf numFmtId="0" fontId="28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4" fillId="0" borderId="0"/>
    <xf numFmtId="0" fontId="20" fillId="0" borderId="0">
      <alignment vertical="top"/>
    </xf>
    <xf numFmtId="164" fontId="27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0" fillId="0" borderId="0">
      <alignment vertical="top"/>
    </xf>
    <xf numFmtId="0" fontId="20" fillId="0" borderId="0">
      <alignment vertical="top"/>
    </xf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 applyNumberFormat="0" applyFill="0" applyBorder="0">
      <alignment horizontal="justify"/>
    </xf>
    <xf numFmtId="9" fontId="1" fillId="0" borderId="0" applyFont="0" applyFill="0" applyBorder="0" applyAlignment="0" applyProtection="0"/>
    <xf numFmtId="164" fontId="33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ill="1"/>
    <xf numFmtId="0" fontId="15" fillId="0" borderId="0" xfId="1" applyFont="1" applyFill="1" applyAlignment="1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/>
    <xf numFmtId="38" fontId="15" fillId="0" borderId="0" xfId="3" applyFont="1" applyFill="1" applyAlignment="1"/>
    <xf numFmtId="38" fontId="16" fillId="0" borderId="0" xfId="2" applyFont="1" applyFill="1" applyAlignment="1"/>
    <xf numFmtId="0" fontId="18" fillId="0" borderId="3" xfId="9" applyFont="1" applyFill="1" applyBorder="1"/>
    <xf numFmtId="0" fontId="18" fillId="0" borderId="4" xfId="9" applyFont="1" applyFill="1" applyBorder="1"/>
    <xf numFmtId="38" fontId="18" fillId="0" borderId="0" xfId="3" applyFont="1" applyFill="1" applyAlignment="1"/>
    <xf numFmtId="0" fontId="18" fillId="0" borderId="0" xfId="1" applyFont="1" applyFill="1" applyAlignment="1"/>
    <xf numFmtId="0" fontId="20" fillId="0" borderId="0" xfId="0" applyFont="1" applyFill="1" applyBorder="1"/>
    <xf numFmtId="0" fontId="20" fillId="0" borderId="0" xfId="0" applyFont="1"/>
    <xf numFmtId="0" fontId="32" fillId="0" borderId="0" xfId="188" applyFont="1"/>
    <xf numFmtId="0" fontId="32" fillId="0" borderId="5" xfId="188" applyFont="1" applyBorder="1" applyProtection="1">
      <protection locked="0"/>
    </xf>
    <xf numFmtId="0" fontId="31" fillId="0" borderId="5" xfId="188" applyFont="1" applyBorder="1"/>
    <xf numFmtId="0" fontId="31" fillId="0" borderId="5" xfId="188" applyFont="1" applyBorder="1" applyProtection="1">
      <protection locked="0"/>
    </xf>
    <xf numFmtId="0" fontId="31" fillId="0" borderId="0" xfId="188" applyFont="1"/>
    <xf numFmtId="167" fontId="31" fillId="0" borderId="0" xfId="189" applyNumberFormat="1" applyFont="1" applyFill="1"/>
    <xf numFmtId="167" fontId="32" fillId="0" borderId="0" xfId="189" applyNumberFormat="1" applyFont="1" applyFill="1"/>
    <xf numFmtId="0" fontId="32" fillId="0" borderId="6" xfId="188" applyFont="1" applyBorder="1" applyProtection="1">
      <protection locked="0"/>
    </xf>
    <xf numFmtId="0" fontId="32" fillId="0" borderId="6" xfId="188" applyFont="1" applyBorder="1"/>
    <xf numFmtId="0" fontId="32" fillId="0" borderId="0" xfId="188" applyFont="1" applyBorder="1"/>
    <xf numFmtId="0" fontId="32" fillId="0" borderId="5" xfId="188" applyFont="1" applyBorder="1"/>
    <xf numFmtId="0" fontId="31" fillId="0" borderId="0" xfId="188" applyFont="1" applyProtection="1">
      <protection locked="0"/>
    </xf>
    <xf numFmtId="167" fontId="20" fillId="0" borderId="0" xfId="0" applyNumberFormat="1" applyFont="1"/>
    <xf numFmtId="0" fontId="20" fillId="0" borderId="0" xfId="0" applyFont="1" applyBorder="1"/>
    <xf numFmtId="0" fontId="31" fillId="0" borderId="0" xfId="188" applyFont="1" applyAlignment="1">
      <alignment horizontal="center"/>
    </xf>
    <xf numFmtId="38" fontId="16" fillId="0" borderId="0" xfId="2" applyFont="1" applyFill="1" applyAlignment="1">
      <alignment horizontal="center"/>
    </xf>
    <xf numFmtId="0" fontId="31" fillId="0" borderId="0" xfId="188" applyFont="1" applyBorder="1" applyAlignment="1" applyProtection="1">
      <alignment horizontal="center"/>
      <protection locked="0"/>
    </xf>
    <xf numFmtId="0" fontId="15" fillId="0" borderId="0" xfId="1" applyFont="1" applyFill="1" applyAlignment="1">
      <alignment horizontal="center"/>
    </xf>
    <xf numFmtId="38" fontId="15" fillId="0" borderId="0" xfId="3" applyFont="1" applyFill="1" applyAlignment="1">
      <alignment horizontal="center"/>
    </xf>
    <xf numFmtId="0" fontId="32" fillId="0" borderId="0" xfId="188" applyFont="1" applyBorder="1" applyAlignment="1">
      <alignment horizontal="center"/>
    </xf>
    <xf numFmtId="0" fontId="32" fillId="0" borderId="0" xfId="188" applyFont="1" applyBorder="1" applyAlignment="1" applyProtection="1">
      <alignment horizontal="center"/>
      <protection locked="0"/>
    </xf>
    <xf numFmtId="0" fontId="31" fillId="0" borderId="0" xfId="188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30" fillId="0" borderId="0" xfId="23" applyFont="1" applyFill="1" applyBorder="1" applyAlignment="1">
      <alignment wrapText="1"/>
    </xf>
    <xf numFmtId="167" fontId="20" fillId="0" borderId="0" xfId="0" applyNumberFormat="1" applyFont="1" applyFill="1"/>
    <xf numFmtId="0" fontId="32" fillId="0" borderId="6" xfId="188" applyFont="1" applyBorder="1" applyAlignment="1" applyProtection="1">
      <alignment wrapText="1"/>
      <protection locked="0"/>
    </xf>
    <xf numFmtId="167" fontId="32" fillId="0" borderId="0" xfId="193" applyNumberFormat="1" applyFont="1" applyFill="1"/>
    <xf numFmtId="0" fontId="31" fillId="0" borderId="0" xfId="188" applyFont="1" applyBorder="1" applyProtection="1">
      <protection locked="0"/>
    </xf>
    <xf numFmtId="0" fontId="16" fillId="0" borderId="3" xfId="23" applyFont="1" applyFill="1" applyBorder="1" applyAlignment="1">
      <alignment horizontal="left" wrapText="1"/>
    </xf>
    <xf numFmtId="0" fontId="18" fillId="0" borderId="3" xfId="9" applyFont="1" applyFill="1" applyBorder="1" applyAlignment="1">
      <alignment horizontal="center" vertical="center"/>
    </xf>
    <xf numFmtId="0" fontId="18" fillId="0" borderId="4" xfId="9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 wrapText="1"/>
    </xf>
  </cellXfs>
  <cellStyles count="199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DC_DESCRICAO" xfId="196"/>
    <cellStyle name="DC_DESCRICAO_Itauhold_D_FluxodeCaixa" xfId="1"/>
    <cellStyle name="DC_OBSERVACAO" xfId="2"/>
    <cellStyle name="DC_TITULO" xfId="3"/>
    <cellStyle name="Estilo 1" xfId="6"/>
    <cellStyle name="Euro" xfId="54"/>
    <cellStyle name="Indefinido" xfId="55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6" xfId="106"/>
    <cellStyle name="Normal 17" xfId="115"/>
    <cellStyle name="Normal 18" xfId="188"/>
    <cellStyle name="Normal 19" xfId="192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3" xfId="136"/>
    <cellStyle name="Normal 2 3 2 4" xfId="150"/>
    <cellStyle name="Normal 2 3 2 5" xfId="167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1" xfId="191"/>
    <cellStyle name="Normal 5 2" xfId="10"/>
    <cellStyle name="Normal 5 3" xfId="59"/>
    <cellStyle name="Normal 5 4" xfId="69"/>
    <cellStyle name="Normal 5 5" xfId="78"/>
    <cellStyle name="Normal 5 6" xfId="85"/>
    <cellStyle name="Normal 5 7" xfId="92"/>
    <cellStyle name="Normal 5 8" xfId="123"/>
    <cellStyle name="Normal 5 9" xfId="140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2" xfId="62"/>
    <cellStyle name="Nota 2 3" xfId="72"/>
    <cellStyle name="Nota 2 4" xfId="81"/>
    <cellStyle name="Nota 2 5" xfId="88"/>
    <cellStyle name="Nota 2 6" xfId="97"/>
    <cellStyle name="Nota 2 7" xfId="129"/>
    <cellStyle name="Nota 2 8" xfId="143"/>
    <cellStyle name="Nota 2 9" xfId="163"/>
    <cellStyle name="Porcentagem" xfId="197"/>
    <cellStyle name="Porcentagem 2" xfId="194"/>
    <cellStyle name="Porcentagem 2 2" xfId="27"/>
    <cellStyle name="SAPBEXstdData" xfId="30"/>
    <cellStyle name="SAPBEXstdDataEmph" xfId="31"/>
    <cellStyle name="Separador de milhares" xfId="195"/>
    <cellStyle name="Separador de milhares 10" xfId="189"/>
    <cellStyle name="Separador de milhares 11" xfId="117"/>
    <cellStyle name="Separador de milhares 12" xfId="148"/>
    <cellStyle name="Separador de milhares 13" xfId="193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2" xfId="61"/>
    <cellStyle name="Separador de milhares 4 2 3" xfId="71"/>
    <cellStyle name="Separador de milhares 4 2 4" xfId="80"/>
    <cellStyle name="Separador de milhares 4 2 5" xfId="87"/>
    <cellStyle name="Separador de milhares 4 2 6" xfId="96"/>
    <cellStyle name="Separador de milhares 4 2 7" xfId="127"/>
    <cellStyle name="Separador de milhares 4 2 8" xfId="139"/>
    <cellStyle name="Separador de milhares 4 2 9" xfId="16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3" xfId="137"/>
    <cellStyle name="Separador de milhares 9 4" xfId="151"/>
    <cellStyle name="Separador de milhares 9 5" xfId="168"/>
    <cellStyle name="Vírgula 2" xfId="198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showGridLines="0" tabSelected="1" zoomScaleNormal="100" workbookViewId="0">
      <selection activeCell="D19" sqref="D19"/>
    </sheetView>
  </sheetViews>
  <sheetFormatPr defaultRowHeight="12.75" x14ac:dyDescent="0.2"/>
  <cols>
    <col min="1" max="2" width="2.140625" style="4" customWidth="1"/>
    <col min="3" max="3" width="2.5703125" style="4" customWidth="1"/>
    <col min="4" max="4" width="62" style="4" customWidth="1"/>
    <col min="5" max="5" width="12.5703125" style="36" customWidth="1"/>
    <col min="6" max="7" width="14.42578125" style="5" customWidth="1"/>
    <col min="8" max="8" width="9.140625" style="5"/>
    <col min="9" max="16384" width="9.140625" style="3"/>
  </cols>
  <sheetData>
    <row r="1" spans="1:14" s="1" customFormat="1" x14ac:dyDescent="0.2">
      <c r="A1" s="10" t="s">
        <v>7</v>
      </c>
      <c r="B1" s="10"/>
      <c r="C1" s="10"/>
      <c r="D1" s="6"/>
      <c r="E1" s="32"/>
      <c r="F1" s="5"/>
      <c r="G1" s="5"/>
      <c r="H1" s="5"/>
    </row>
    <row r="2" spans="1:14" s="1" customFormat="1" x14ac:dyDescent="0.2">
      <c r="A2" s="11" t="s">
        <v>0</v>
      </c>
      <c r="B2" s="11"/>
      <c r="C2" s="11"/>
      <c r="D2" s="2"/>
      <c r="E2" s="31"/>
      <c r="F2" s="5"/>
      <c r="G2" s="5"/>
      <c r="H2" s="5"/>
    </row>
    <row r="3" spans="1:14" s="1" customFormat="1" hidden="1" x14ac:dyDescent="0.2">
      <c r="A3" s="11" t="s">
        <v>55</v>
      </c>
      <c r="B3" s="11"/>
      <c r="C3" s="11"/>
      <c r="D3" s="2"/>
      <c r="E3" s="31"/>
      <c r="F3" s="5"/>
      <c r="G3" s="5"/>
      <c r="H3" s="5"/>
    </row>
    <row r="4" spans="1:14" s="1" customFormat="1" x14ac:dyDescent="0.2">
      <c r="A4" s="7" t="s">
        <v>10</v>
      </c>
      <c r="B4" s="7"/>
      <c r="C4" s="7"/>
      <c r="D4" s="7"/>
      <c r="E4" s="29"/>
      <c r="F4" s="5"/>
      <c r="G4" s="5"/>
      <c r="H4" s="5"/>
    </row>
    <row r="5" spans="1:14" ht="13.5" thickBot="1" x14ac:dyDescent="0.25"/>
    <row r="6" spans="1:14" s="12" customFormat="1" ht="12.75" customHeight="1" x14ac:dyDescent="0.2">
      <c r="A6" s="8"/>
      <c r="B6" s="8"/>
      <c r="C6" s="8"/>
      <c r="D6" s="43"/>
      <c r="E6" s="43" t="s">
        <v>9</v>
      </c>
      <c r="F6" s="45" t="s">
        <v>56</v>
      </c>
      <c r="G6" s="45" t="s">
        <v>57</v>
      </c>
    </row>
    <row r="7" spans="1:14" s="12" customFormat="1" x14ac:dyDescent="0.2">
      <c r="A7" s="9"/>
      <c r="B7" s="9"/>
      <c r="C7" s="9"/>
      <c r="D7" s="44"/>
      <c r="E7" s="44"/>
      <c r="F7" s="46"/>
      <c r="G7" s="46"/>
      <c r="H7"/>
    </row>
    <row r="8" spans="1:14" s="13" customFormat="1" ht="12.95" customHeight="1" x14ac:dyDescent="0.2">
      <c r="A8" s="18"/>
      <c r="B8" s="17" t="s">
        <v>11</v>
      </c>
      <c r="C8" s="16"/>
      <c r="D8" s="16"/>
      <c r="E8" s="35"/>
      <c r="F8" s="19">
        <f>463</f>
        <v>463</v>
      </c>
      <c r="G8" s="19">
        <f>197</f>
        <v>197</v>
      </c>
      <c r="I8" s="37"/>
      <c r="K8" s="5"/>
      <c r="L8" s="5"/>
      <c r="M8" s="5"/>
      <c r="N8" s="5"/>
    </row>
    <row r="9" spans="1:14" s="13" customFormat="1" ht="12.95" customHeight="1" x14ac:dyDescent="0.2">
      <c r="A9" s="14"/>
      <c r="B9" s="14"/>
      <c r="C9" s="15" t="s">
        <v>12</v>
      </c>
      <c r="D9" s="15"/>
      <c r="E9" s="34"/>
      <c r="F9" s="40">
        <v>1784</v>
      </c>
      <c r="G9" s="40">
        <v>1378</v>
      </c>
      <c r="H9" s="26"/>
      <c r="I9" s="27"/>
    </row>
    <row r="10" spans="1:14" s="13" customFormat="1" ht="12.95" customHeight="1" x14ac:dyDescent="0.2">
      <c r="A10" s="14"/>
      <c r="B10" s="14"/>
      <c r="C10" s="21" t="s">
        <v>1</v>
      </c>
      <c r="D10" s="21"/>
      <c r="E10" s="34"/>
      <c r="F10" s="20">
        <f>-1321</f>
        <v>-1321</v>
      </c>
      <c r="G10" s="20">
        <f>-1181</f>
        <v>-1181</v>
      </c>
      <c r="H10" s="26"/>
    </row>
    <row r="11" spans="1:14" s="13" customFormat="1" ht="12.95" customHeight="1" x14ac:dyDescent="0.2">
      <c r="A11" s="14"/>
      <c r="B11" s="14"/>
      <c r="C11" s="14"/>
      <c r="D11" s="15" t="s">
        <v>37</v>
      </c>
      <c r="E11" s="34"/>
      <c r="F11" s="20">
        <v>0</v>
      </c>
      <c r="G11" s="20">
        <v>6</v>
      </c>
    </row>
    <row r="12" spans="1:14" s="13" customFormat="1" ht="12.95" customHeight="1" x14ac:dyDescent="0.2">
      <c r="A12" s="14"/>
      <c r="B12" s="14"/>
      <c r="C12" s="14"/>
      <c r="D12" s="21" t="s">
        <v>13</v>
      </c>
      <c r="E12" s="34"/>
      <c r="F12" s="20">
        <v>0</v>
      </c>
      <c r="G12" s="20">
        <v>3</v>
      </c>
    </row>
    <row r="13" spans="1:14" s="13" customFormat="1" ht="12.95" customHeight="1" x14ac:dyDescent="0.2">
      <c r="A13" s="14"/>
      <c r="B13" s="14"/>
      <c r="C13" s="14"/>
      <c r="D13" s="22" t="s">
        <v>14</v>
      </c>
      <c r="E13" s="33"/>
      <c r="F13" s="20">
        <v>57</v>
      </c>
      <c r="G13" s="20">
        <v>53</v>
      </c>
    </row>
    <row r="14" spans="1:14" s="13" customFormat="1" ht="12.95" customHeight="1" x14ac:dyDescent="0.2">
      <c r="A14" s="14"/>
      <c r="B14" s="14"/>
      <c r="C14" s="14"/>
      <c r="D14" s="21" t="s">
        <v>15</v>
      </c>
      <c r="E14" s="34" t="s">
        <v>50</v>
      </c>
      <c r="F14" s="20">
        <v>144</v>
      </c>
      <c r="G14" s="20">
        <v>145</v>
      </c>
    </row>
    <row r="15" spans="1:14" s="13" customFormat="1" ht="25.5" x14ac:dyDescent="0.2">
      <c r="A15" s="14"/>
      <c r="B15" s="14"/>
      <c r="C15" s="14"/>
      <c r="D15" s="39" t="s">
        <v>38</v>
      </c>
      <c r="E15" s="34" t="s">
        <v>51</v>
      </c>
      <c r="F15" s="20">
        <v>-1671</v>
      </c>
      <c r="G15" s="20">
        <v>-1245</v>
      </c>
    </row>
    <row r="16" spans="1:14" s="13" customFormat="1" ht="12.95" customHeight="1" x14ac:dyDescent="0.2">
      <c r="A16" s="14"/>
      <c r="B16" s="14"/>
      <c r="C16" s="14"/>
      <c r="D16" s="21" t="s">
        <v>16</v>
      </c>
      <c r="E16" s="34"/>
      <c r="F16" s="20">
        <v>23</v>
      </c>
      <c r="G16" s="20">
        <v>-54</v>
      </c>
    </row>
    <row r="17" spans="1:7" s="13" customFormat="1" ht="12.95" customHeight="1" x14ac:dyDescent="0.2">
      <c r="A17" s="14"/>
      <c r="B17" s="14"/>
      <c r="C17" s="14"/>
      <c r="D17" s="21" t="s">
        <v>5</v>
      </c>
      <c r="E17" s="34"/>
      <c r="F17" s="20">
        <v>-55</v>
      </c>
      <c r="G17" s="20">
        <v>-43</v>
      </c>
    </row>
    <row r="18" spans="1:7" s="13" customFormat="1" ht="12.95" customHeight="1" x14ac:dyDescent="0.2">
      <c r="A18" s="14"/>
      <c r="B18" s="14"/>
      <c r="C18" s="14"/>
      <c r="D18" s="21" t="s">
        <v>32</v>
      </c>
      <c r="E18" s="34"/>
      <c r="F18" s="20">
        <v>1</v>
      </c>
      <c r="G18" s="20">
        <v>0</v>
      </c>
    </row>
    <row r="19" spans="1:7" s="13" customFormat="1" ht="12.95" customHeight="1" x14ac:dyDescent="0.2">
      <c r="A19" s="14"/>
      <c r="B19" s="14"/>
      <c r="C19" s="14"/>
      <c r="D19" s="21" t="s">
        <v>17</v>
      </c>
      <c r="E19" s="34"/>
      <c r="F19" s="20">
        <v>-3</v>
      </c>
      <c r="G19" s="20">
        <v>1</v>
      </c>
    </row>
    <row r="20" spans="1:7" s="5" customFormat="1" ht="12.95" customHeight="1" x14ac:dyDescent="0.2">
      <c r="A20" s="14"/>
      <c r="B20" s="14"/>
      <c r="C20" s="14"/>
      <c r="D20" s="21" t="s">
        <v>2</v>
      </c>
      <c r="E20" s="34"/>
      <c r="F20" s="20">
        <v>183</v>
      </c>
      <c r="G20" s="20">
        <v>-47</v>
      </c>
    </row>
    <row r="21" spans="1:7" s="5" customFormat="1" ht="12.95" customHeight="1" x14ac:dyDescent="0.2">
      <c r="A21" s="18"/>
      <c r="B21" s="17" t="s">
        <v>18</v>
      </c>
      <c r="C21" s="16"/>
      <c r="D21" s="16"/>
      <c r="E21" s="35"/>
      <c r="F21" s="19">
        <f>53</f>
        <v>53</v>
      </c>
      <c r="G21" s="19">
        <f>-403</f>
        <v>-403</v>
      </c>
    </row>
    <row r="22" spans="1:7" s="5" customFormat="1" ht="12.95" customHeight="1" x14ac:dyDescent="0.2">
      <c r="A22" s="14"/>
      <c r="B22" s="14"/>
      <c r="C22" s="15" t="s">
        <v>19</v>
      </c>
      <c r="D22" s="15"/>
      <c r="E22" s="34"/>
      <c r="F22" s="20">
        <v>13</v>
      </c>
      <c r="G22" s="20">
        <v>-323</v>
      </c>
    </row>
    <row r="23" spans="1:7" s="5" customFormat="1" ht="12.95" customHeight="1" x14ac:dyDescent="0.2">
      <c r="A23" s="14"/>
      <c r="B23" s="14"/>
      <c r="C23" s="21" t="s">
        <v>20</v>
      </c>
      <c r="D23" s="21"/>
      <c r="E23" s="34"/>
      <c r="F23" s="20">
        <v>37</v>
      </c>
      <c r="G23" s="20">
        <v>3</v>
      </c>
    </row>
    <row r="24" spans="1:7" s="5" customFormat="1" ht="12.95" customHeight="1" x14ac:dyDescent="0.2">
      <c r="A24" s="14"/>
      <c r="B24" s="14"/>
      <c r="C24" s="21" t="s">
        <v>21</v>
      </c>
      <c r="D24" s="21"/>
      <c r="E24" s="34"/>
      <c r="F24" s="20">
        <v>-24</v>
      </c>
      <c r="G24" s="20">
        <v>-61</v>
      </c>
    </row>
    <row r="25" spans="1:7" s="5" customFormat="1" ht="12.95" customHeight="1" x14ac:dyDescent="0.2">
      <c r="A25" s="14"/>
      <c r="B25" s="14"/>
      <c r="C25" s="21" t="s">
        <v>22</v>
      </c>
      <c r="D25" s="21"/>
      <c r="E25" s="34"/>
      <c r="F25" s="20">
        <v>5</v>
      </c>
      <c r="G25" s="20">
        <v>-7</v>
      </c>
    </row>
    <row r="26" spans="1:7" s="5" customFormat="1" ht="12.95" customHeight="1" x14ac:dyDescent="0.2">
      <c r="A26" s="14"/>
      <c r="B26" s="14"/>
      <c r="C26" s="21" t="s">
        <v>23</v>
      </c>
      <c r="D26" s="21"/>
      <c r="E26" s="34"/>
      <c r="F26" s="20">
        <v>194</v>
      </c>
      <c r="G26" s="20">
        <v>108</v>
      </c>
    </row>
    <row r="27" spans="1:7" s="5" customFormat="1" ht="12.95" customHeight="1" x14ac:dyDescent="0.2">
      <c r="A27" s="14"/>
      <c r="B27" s="14"/>
      <c r="C27" s="21" t="s">
        <v>24</v>
      </c>
      <c r="D27" s="21"/>
      <c r="E27" s="34"/>
      <c r="F27" s="20">
        <v>9</v>
      </c>
      <c r="G27" s="20">
        <v>-10</v>
      </c>
    </row>
    <row r="28" spans="1:7" s="5" customFormat="1" ht="12.95" customHeight="1" x14ac:dyDescent="0.2">
      <c r="A28" s="14"/>
      <c r="B28" s="14"/>
      <c r="C28" s="21" t="s">
        <v>25</v>
      </c>
      <c r="D28" s="21"/>
      <c r="E28" s="34"/>
      <c r="F28" s="20">
        <v>-181</v>
      </c>
      <c r="G28" s="20">
        <v>-113</v>
      </c>
    </row>
    <row r="29" spans="1:7" s="5" customFormat="1" ht="12.95" customHeight="1" x14ac:dyDescent="0.2">
      <c r="A29" s="14"/>
      <c r="B29" s="17" t="s">
        <v>2</v>
      </c>
      <c r="C29" s="15"/>
      <c r="D29" s="15"/>
      <c r="E29" s="34"/>
      <c r="F29" s="19">
        <f>-79</f>
        <v>-79</v>
      </c>
      <c r="G29" s="19">
        <f>-85</f>
        <v>-85</v>
      </c>
    </row>
    <row r="30" spans="1:7" s="5" customFormat="1" ht="12.95" customHeight="1" x14ac:dyDescent="0.2">
      <c r="A30" s="14"/>
      <c r="B30" s="41"/>
      <c r="C30" s="15" t="s">
        <v>3</v>
      </c>
      <c r="D30" s="15"/>
      <c r="E30" s="34"/>
      <c r="F30" s="20">
        <v>-28</v>
      </c>
      <c r="G30" s="20">
        <v>-56</v>
      </c>
    </row>
    <row r="31" spans="1:7" s="5" customFormat="1" ht="12.95" customHeight="1" x14ac:dyDescent="0.2">
      <c r="A31" s="14"/>
      <c r="B31" s="23"/>
      <c r="C31" s="15" t="s">
        <v>52</v>
      </c>
      <c r="D31" s="15"/>
      <c r="E31" s="34"/>
      <c r="F31" s="20">
        <v>-51</v>
      </c>
      <c r="G31" s="20">
        <v>-29</v>
      </c>
    </row>
    <row r="32" spans="1:7" s="5" customFormat="1" ht="12.95" customHeight="1" x14ac:dyDescent="0.2">
      <c r="A32" s="17" t="s">
        <v>46</v>
      </c>
      <c r="B32" s="15"/>
      <c r="C32" s="15"/>
      <c r="D32" s="17"/>
      <c r="E32" s="30"/>
      <c r="F32" s="19">
        <f>437</f>
        <v>437</v>
      </c>
      <c r="G32" s="19">
        <f>-291</f>
        <v>-291</v>
      </c>
    </row>
    <row r="33" spans="1:7" s="5" customFormat="1" ht="12.95" customHeight="1" x14ac:dyDescent="0.2">
      <c r="A33" s="14"/>
      <c r="B33" s="15" t="s">
        <v>4</v>
      </c>
      <c r="C33" s="24"/>
      <c r="D33" s="15"/>
      <c r="E33" s="34"/>
      <c r="F33" s="20">
        <v>-148</v>
      </c>
      <c r="G33" s="20">
        <v>-34</v>
      </c>
    </row>
    <row r="34" spans="1:7" s="5" customFormat="1" ht="12.95" hidden="1" customHeight="1" x14ac:dyDescent="0.2">
      <c r="A34" s="14"/>
      <c r="B34" s="21" t="s">
        <v>43</v>
      </c>
      <c r="C34" s="24"/>
      <c r="D34" s="15"/>
      <c r="E34" s="34"/>
      <c r="F34" s="20">
        <v>0</v>
      </c>
      <c r="G34" s="20">
        <v>0</v>
      </c>
    </row>
    <row r="35" spans="1:7" s="5" customFormat="1" ht="12.95" customHeight="1" x14ac:dyDescent="0.2">
      <c r="A35" s="14"/>
      <c r="B35" s="21" t="s">
        <v>26</v>
      </c>
      <c r="C35" s="22"/>
      <c r="D35" s="21"/>
      <c r="E35" s="34">
        <v>10</v>
      </c>
      <c r="F35" s="20">
        <v>-1</v>
      </c>
      <c r="G35" s="20">
        <v>-3</v>
      </c>
    </row>
    <row r="36" spans="1:7" s="5" customFormat="1" ht="12.95" hidden="1" customHeight="1" x14ac:dyDescent="0.2">
      <c r="A36" s="14"/>
      <c r="B36" s="21" t="s">
        <v>33</v>
      </c>
      <c r="C36" s="22"/>
      <c r="D36" s="21"/>
      <c r="E36" s="34">
        <v>9</v>
      </c>
      <c r="F36" s="20">
        <v>0</v>
      </c>
      <c r="G36" s="20">
        <v>0</v>
      </c>
    </row>
    <row r="37" spans="1:7" s="5" customFormat="1" ht="12.95" customHeight="1" x14ac:dyDescent="0.2">
      <c r="A37" s="14"/>
      <c r="B37" s="21" t="s">
        <v>8</v>
      </c>
      <c r="C37" s="22"/>
      <c r="D37" s="21"/>
      <c r="E37" s="34">
        <v>9</v>
      </c>
      <c r="F37" s="20">
        <v>-409</v>
      </c>
      <c r="G37" s="20">
        <v>-26</v>
      </c>
    </row>
    <row r="38" spans="1:7" s="5" customFormat="1" ht="12.95" customHeight="1" x14ac:dyDescent="0.2">
      <c r="A38" s="14"/>
      <c r="B38" s="21" t="s">
        <v>6</v>
      </c>
      <c r="C38" s="22"/>
      <c r="D38" s="21"/>
      <c r="E38" s="34">
        <v>9</v>
      </c>
      <c r="F38" s="20">
        <v>48</v>
      </c>
      <c r="G38" s="20">
        <v>0</v>
      </c>
    </row>
    <row r="39" spans="1:7" s="5" customFormat="1" ht="12.95" customHeight="1" x14ac:dyDescent="0.2">
      <c r="A39" s="14"/>
      <c r="B39" s="21" t="s">
        <v>27</v>
      </c>
      <c r="C39" s="22"/>
      <c r="D39" s="21"/>
      <c r="E39" s="34"/>
      <c r="F39" s="20">
        <v>1203</v>
      </c>
      <c r="G39" s="20">
        <v>1047</v>
      </c>
    </row>
    <row r="40" spans="1:7" s="5" customFormat="1" ht="12.95" hidden="1" customHeight="1" x14ac:dyDescent="0.2">
      <c r="A40" s="14"/>
      <c r="B40" s="15" t="s">
        <v>39</v>
      </c>
      <c r="C40" s="22"/>
      <c r="D40" s="21"/>
      <c r="E40" s="34"/>
      <c r="F40" s="20">
        <v>0</v>
      </c>
      <c r="G40" s="20">
        <v>0</v>
      </c>
    </row>
    <row r="41" spans="1:7" s="5" customFormat="1" ht="12.95" customHeight="1" x14ac:dyDescent="0.2">
      <c r="A41" s="14"/>
      <c r="B41" s="15" t="s">
        <v>2</v>
      </c>
      <c r="C41" s="24"/>
      <c r="D41" s="15"/>
      <c r="E41" s="34"/>
      <c r="F41" s="20">
        <v>-16</v>
      </c>
      <c r="G41" s="20">
        <v>-35</v>
      </c>
    </row>
    <row r="42" spans="1:7" s="5" customFormat="1" ht="12.95" customHeight="1" x14ac:dyDescent="0.2">
      <c r="A42" s="17" t="s">
        <v>47</v>
      </c>
      <c r="B42" s="16"/>
      <c r="C42" s="16"/>
      <c r="D42" s="16"/>
      <c r="E42" s="35"/>
      <c r="F42" s="19">
        <f>677</f>
        <v>677</v>
      </c>
      <c r="G42" s="19">
        <f>949</f>
        <v>949</v>
      </c>
    </row>
    <row r="43" spans="1:7" s="5" customFormat="1" ht="12.95" customHeight="1" x14ac:dyDescent="0.2">
      <c r="A43" s="14"/>
      <c r="B43" s="21" t="s">
        <v>45</v>
      </c>
      <c r="C43" s="22"/>
      <c r="D43" s="21"/>
      <c r="E43" s="34"/>
      <c r="F43" s="20">
        <v>6</v>
      </c>
      <c r="G43" s="20">
        <v>0</v>
      </c>
    </row>
    <row r="44" spans="1:7" s="5" customFormat="1" ht="12.95" customHeight="1" x14ac:dyDescent="0.2">
      <c r="A44" s="14"/>
      <c r="B44" s="21" t="s">
        <v>42</v>
      </c>
      <c r="C44" s="22"/>
      <c r="D44" s="21"/>
      <c r="E44" s="34"/>
      <c r="F44" s="20">
        <v>-15</v>
      </c>
      <c r="G44" s="20">
        <v>1</v>
      </c>
    </row>
    <row r="45" spans="1:7" s="5" customFormat="1" ht="12.95" customHeight="1" x14ac:dyDescent="0.2">
      <c r="A45" s="14"/>
      <c r="B45" s="21" t="s">
        <v>28</v>
      </c>
      <c r="C45" s="22"/>
      <c r="D45" s="21"/>
      <c r="E45" s="34"/>
      <c r="F45" s="20">
        <v>-909</v>
      </c>
      <c r="G45" s="20">
        <v>-613</v>
      </c>
    </row>
    <row r="46" spans="1:7" s="5" customFormat="1" ht="12.95" hidden="1" customHeight="1" x14ac:dyDescent="0.2">
      <c r="A46" s="14"/>
      <c r="B46" s="21" t="s">
        <v>41</v>
      </c>
      <c r="C46" s="22"/>
      <c r="D46" s="21"/>
      <c r="E46" s="34"/>
      <c r="F46" s="20">
        <v>0</v>
      </c>
      <c r="G46" s="20">
        <v>0</v>
      </c>
    </row>
    <row r="47" spans="1:7" s="5" customFormat="1" ht="12.95" customHeight="1" x14ac:dyDescent="0.2">
      <c r="A47" s="14"/>
      <c r="B47" s="21" t="s">
        <v>29</v>
      </c>
      <c r="C47" s="22"/>
      <c r="D47" s="21"/>
      <c r="E47" s="34"/>
      <c r="F47" s="20">
        <v>0</v>
      </c>
      <c r="G47" s="20">
        <v>-210</v>
      </c>
    </row>
    <row r="48" spans="1:7" s="5" customFormat="1" ht="12.95" customHeight="1" x14ac:dyDescent="0.2">
      <c r="A48" s="14"/>
      <c r="B48" s="21" t="s">
        <v>30</v>
      </c>
      <c r="C48" s="22"/>
      <c r="D48" s="21"/>
      <c r="E48" s="34"/>
      <c r="F48" s="20">
        <v>407</v>
      </c>
      <c r="G48" s="20">
        <v>143</v>
      </c>
    </row>
    <row r="49" spans="1:7" s="5" customFormat="1" ht="12.95" customHeight="1" x14ac:dyDescent="0.2">
      <c r="A49" s="14"/>
      <c r="B49" s="21" t="s">
        <v>31</v>
      </c>
      <c r="C49" s="22"/>
      <c r="D49" s="21"/>
      <c r="E49" s="34"/>
      <c r="F49" s="20">
        <v>-42</v>
      </c>
      <c r="G49" s="20">
        <v>-29</v>
      </c>
    </row>
    <row r="50" spans="1:7" s="5" customFormat="1" ht="12.95" customHeight="1" x14ac:dyDescent="0.2">
      <c r="A50" s="14"/>
      <c r="B50" s="21" t="s">
        <v>34</v>
      </c>
      <c r="C50" s="22"/>
      <c r="D50" s="21"/>
      <c r="E50" s="34"/>
      <c r="F50" s="20">
        <v>-196</v>
      </c>
      <c r="G50" s="20">
        <v>-173</v>
      </c>
    </row>
    <row r="51" spans="1:7" s="5" customFormat="1" ht="12.95" hidden="1" customHeight="1" x14ac:dyDescent="0.2">
      <c r="A51" s="14"/>
      <c r="B51" s="21" t="s">
        <v>35</v>
      </c>
      <c r="C51" s="22"/>
      <c r="D51" s="21"/>
      <c r="E51" s="34"/>
      <c r="F51" s="20">
        <v>0</v>
      </c>
      <c r="G51" s="20">
        <v>0</v>
      </c>
    </row>
    <row r="52" spans="1:7" s="5" customFormat="1" ht="12.95" hidden="1" customHeight="1" x14ac:dyDescent="0.2">
      <c r="A52" s="14"/>
      <c r="B52" s="15" t="s">
        <v>40</v>
      </c>
      <c r="C52" s="24"/>
      <c r="D52" s="15"/>
      <c r="E52" s="34"/>
      <c r="F52" s="20">
        <v>0</v>
      </c>
      <c r="G52" s="20">
        <v>0</v>
      </c>
    </row>
    <row r="53" spans="1:7" s="5" customFormat="1" ht="12.95" customHeight="1" x14ac:dyDescent="0.2">
      <c r="A53" s="17" t="s">
        <v>48</v>
      </c>
      <c r="B53" s="16"/>
      <c r="C53" s="16"/>
      <c r="D53" s="16"/>
      <c r="E53" s="35"/>
      <c r="F53" s="19">
        <f>-749</f>
        <v>-749</v>
      </c>
      <c r="G53" s="19">
        <f>-881</f>
        <v>-881</v>
      </c>
    </row>
    <row r="54" spans="1:7" s="5" customFormat="1" ht="12.95" customHeight="1" x14ac:dyDescent="0.2">
      <c r="A54" s="25"/>
      <c r="B54" s="18"/>
      <c r="C54" s="18"/>
      <c r="D54" s="18"/>
      <c r="E54" s="28"/>
      <c r="F54" s="19"/>
      <c r="G54" s="19"/>
    </row>
    <row r="55" spans="1:7" s="5" customFormat="1" ht="12.95" customHeight="1" x14ac:dyDescent="0.2">
      <c r="A55" s="17" t="s">
        <v>49</v>
      </c>
      <c r="B55" s="16"/>
      <c r="C55" s="16"/>
      <c r="D55" s="16"/>
      <c r="E55" s="35"/>
      <c r="F55" s="19">
        <f>365</f>
        <v>365</v>
      </c>
      <c r="G55" s="19">
        <f>-223</f>
        <v>-223</v>
      </c>
    </row>
    <row r="56" spans="1:7" s="5" customFormat="1" ht="12.95" customHeight="1" x14ac:dyDescent="0.2">
      <c r="A56" s="14"/>
      <c r="B56" s="15" t="s">
        <v>53</v>
      </c>
      <c r="C56" s="24"/>
      <c r="D56" s="15"/>
      <c r="E56" s="34">
        <v>3</v>
      </c>
      <c r="F56" s="20">
        <v>1539</v>
      </c>
      <c r="G56" s="20">
        <v>1382</v>
      </c>
    </row>
    <row r="57" spans="1:7" s="5" customFormat="1" ht="12.95" hidden="1" customHeight="1" x14ac:dyDescent="0.2">
      <c r="A57" s="14"/>
      <c r="B57" s="15" t="s">
        <v>36</v>
      </c>
      <c r="C57" s="24"/>
      <c r="D57" s="15"/>
      <c r="E57" s="34"/>
      <c r="F57" s="20"/>
      <c r="G57" s="20"/>
    </row>
    <row r="58" spans="1:7" s="5" customFormat="1" ht="12.95" customHeight="1" thickBot="1" x14ac:dyDescent="0.25">
      <c r="A58" s="14"/>
      <c r="B58" s="21" t="s">
        <v>54</v>
      </c>
      <c r="C58" s="22"/>
      <c r="D58" s="21"/>
      <c r="E58" s="34">
        <v>3</v>
      </c>
      <c r="F58" s="20">
        <v>1904</v>
      </c>
      <c r="G58" s="20">
        <v>1159</v>
      </c>
    </row>
    <row r="59" spans="1:7" ht="12.75" customHeight="1" x14ac:dyDescent="0.2">
      <c r="A59" s="42" t="s">
        <v>44</v>
      </c>
      <c r="B59" s="42"/>
      <c r="C59" s="42"/>
      <c r="D59" s="42"/>
      <c r="E59" s="42"/>
      <c r="F59" s="42"/>
      <c r="G59" s="42"/>
    </row>
    <row r="61" spans="1:7" x14ac:dyDescent="0.2">
      <c r="F61" s="38"/>
      <c r="G61" s="38"/>
    </row>
    <row r="62" spans="1:7" x14ac:dyDescent="0.2">
      <c r="F62" s="38"/>
      <c r="G62" s="38"/>
    </row>
    <row r="64" spans="1:7" x14ac:dyDescent="0.2">
      <c r="F64" s="38"/>
      <c r="G64" s="38"/>
    </row>
  </sheetData>
  <mergeCells count="6">
    <mergeCell ref="A59:D59"/>
    <mergeCell ref="E59:G59"/>
    <mergeCell ref="D6:D7"/>
    <mergeCell ref="E6:E7"/>
    <mergeCell ref="F6:F7"/>
    <mergeCell ref="G6:G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Ricardo Jorge Porto Sousa</cp:lastModifiedBy>
  <cp:lastPrinted>2012-07-31T15:16:18Z</cp:lastPrinted>
  <dcterms:created xsi:type="dcterms:W3CDTF">2005-04-11T12:49:44Z</dcterms:created>
  <dcterms:modified xsi:type="dcterms:W3CDTF">2014-05-05T23:04:21Z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