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5" windowWidth="11340" windowHeight="8580"/>
  </bookViews>
  <sheets>
    <sheet name="DRA" sheetId="4" r:id="rId1"/>
  </sheets>
  <calcPr calcId="144525"/>
  <fileRecoveryPr repairLoad="1"/>
</workbook>
</file>

<file path=xl/calcChain.xml><?xml version="1.0" encoding="utf-8"?>
<calcChain xmlns="http://schemas.openxmlformats.org/spreadsheetml/2006/main">
  <c r="F10" i="4" l="1"/>
  <c r="E7" i="4"/>
  <c r="F18" i="4"/>
  <c r="F14" i="4"/>
  <c r="F13" i="4" s="1"/>
  <c r="F11" i="4"/>
  <c r="F7" i="4"/>
  <c r="F9" i="4" l="1"/>
  <c r="F16" i="4" s="1"/>
  <c r="F17" i="4" s="1"/>
  <c r="G14" i="4"/>
  <c r="G13" i="4" s="1"/>
  <c r="G11" i="4"/>
  <c r="G10" i="4"/>
  <c r="G9" i="4"/>
  <c r="E18" i="4" l="1"/>
  <c r="D18" i="4" s="1"/>
  <c r="E14" i="4"/>
  <c r="D14" i="4" s="1"/>
  <c r="D13" i="4" s="1"/>
  <c r="E11" i="4"/>
  <c r="D11" i="4" s="1"/>
  <c r="E10" i="4"/>
  <c r="D10" i="4" s="1"/>
  <c r="D7" i="4"/>
  <c r="G18" i="4"/>
  <c r="G7" i="4"/>
  <c r="D9" i="4" l="1"/>
  <c r="D16" i="4" s="1"/>
  <c r="D17" i="4" s="1"/>
  <c r="E9" i="4"/>
  <c r="E13" i="4"/>
  <c r="G16" i="4"/>
  <c r="E16" i="4" l="1"/>
  <c r="E17" i="4" s="1"/>
  <c r="G17" i="4"/>
</calcChain>
</file>

<file path=xl/sharedStrings.xml><?xml version="1.0" encoding="utf-8"?>
<sst xmlns="http://schemas.openxmlformats.org/spreadsheetml/2006/main" count="18" uniqueCount="18">
  <si>
    <t>Demonstração Consolidada do Resultado Abrangente</t>
  </si>
  <si>
    <t>ITAÚSA - INVESTIMENTOS ITAÚ S.A</t>
  </si>
  <si>
    <t>LUCRO LÍQUIDO</t>
  </si>
  <si>
    <t>Total do Resultado Abrangente</t>
  </si>
  <si>
    <t>Resultado Abrangente Atribuível aos Acionistas não Controladores</t>
  </si>
  <si>
    <t>Resultado Abrangente Atribuível à Participação dos Acionistas Controladores</t>
  </si>
  <si>
    <t>Ativos Financeiros Disponíveis para Venda e Variação Cambial de Investimentos no Exterior</t>
  </si>
  <si>
    <t>Participação no Resultado Abrangente de Investimentos em Associadas e Entidades Controladas em Conjunto</t>
  </si>
  <si>
    <t>(Em milhões de Reais)</t>
  </si>
  <si>
    <t>As notas explicativas são parte integrante das demonstrações contábeis.</t>
  </si>
  <si>
    <t>Ativos Financeiros Disponíveis para Venda, Hedge e Variação Cambial de Investimentos no Exterior</t>
  </si>
  <si>
    <r>
      <t xml:space="preserve">Remensurações em Obrigações de Benefícios Pós Emprego </t>
    </r>
    <r>
      <rPr>
        <vertAlign val="superscript"/>
        <sz val="10"/>
        <rFont val="Arial"/>
        <family val="2"/>
      </rPr>
      <t>(*)</t>
    </r>
  </si>
  <si>
    <t>Participação no Resultado Abrangente de Investimentos em Subsidiárias</t>
  </si>
  <si>
    <t>(*) Montantes que não serão reclassificados subsequentemente para o resultado.</t>
  </si>
  <si>
    <t>01/07 a 30/09/2014</t>
  </si>
  <si>
    <t>01/01 a 30/09/2014</t>
  </si>
  <si>
    <t>01/07 a 30/09/2013</t>
  </si>
  <si>
    <t>01/01 a 30/09/2013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</si>
</sst>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4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>
      <alignment vertical="top"/>
    </xf>
    <xf numFmtId="0" fontId="1" fillId="0" borderId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9" fillId="0" borderId="0"/>
    <xf numFmtId="165" fontId="10" fillId="0" borderId="0" applyFill="0" applyBorder="0" applyAlignment="0" applyProtection="0"/>
    <xf numFmtId="165" fontId="11" fillId="0" borderId="0" applyFill="0" applyBorder="0" applyAlignment="0" applyProtection="0"/>
    <xf numFmtId="0" fontId="9" fillId="0" borderId="0"/>
    <xf numFmtId="165" fontId="10" fillId="0" borderId="0" applyFill="0" applyBorder="0" applyAlignment="0" applyProtection="0"/>
    <xf numFmtId="165" fontId="10" fillId="0" borderId="0" applyFill="0" applyBorder="0" applyAlignment="0" applyProtection="0"/>
    <xf numFmtId="0" fontId="9" fillId="0" borderId="0"/>
    <xf numFmtId="165" fontId="10" fillId="0" borderId="0" applyFill="0" applyBorder="0" applyAlignment="0" applyProtection="0"/>
    <xf numFmtId="165" fontId="10" fillId="0" borderId="0" applyFill="0" applyBorder="0" applyAlignment="0" applyProtection="0"/>
  </cellStyleXfs>
  <cellXfs count="39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/>
    <xf numFmtId="0" fontId="1" fillId="0" borderId="0" xfId="0" applyFont="1" applyFill="1" applyBorder="1"/>
    <xf numFmtId="166" fontId="1" fillId="0" borderId="0" xfId="3" applyNumberFormat="1" applyFont="1" applyFill="1" applyAlignment="1">
      <alignment vertical="top"/>
    </xf>
    <xf numFmtId="0" fontId="3" fillId="0" borderId="0" xfId="0" applyFont="1" applyFill="1"/>
    <xf numFmtId="0" fontId="3" fillId="0" borderId="1" xfId="0" applyFont="1" applyFill="1" applyBorder="1"/>
    <xf numFmtId="0" fontId="3" fillId="0" borderId="0" xfId="0" applyFont="1" applyFill="1" applyBorder="1"/>
    <xf numFmtId="0" fontId="1" fillId="0" borderId="1" xfId="0" applyFont="1" applyFill="1" applyBorder="1"/>
    <xf numFmtId="14" fontId="8" fillId="0" borderId="0" xfId="0" quotePrefix="1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0" fontId="7" fillId="0" borderId="0" xfId="1" quotePrefix="1" applyFont="1" applyFill="1" applyBorder="1" applyAlignment="1"/>
    <xf numFmtId="0" fontId="3" fillId="0" borderId="0" xfId="0" quotePrefix="1" applyFont="1" applyFill="1" applyAlignment="1"/>
    <xf numFmtId="0" fontId="3" fillId="0" borderId="0" xfId="0" quotePrefix="1" applyFont="1" applyFill="1" applyAlignment="1"/>
    <xf numFmtId="0" fontId="12" fillId="0" borderId="0" xfId="1" applyFont="1" applyFill="1" applyBorder="1" applyAlignment="1">
      <alignment horizontal="center"/>
    </xf>
    <xf numFmtId="166" fontId="1" fillId="0" borderId="0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14" fontId="3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/>
    <xf numFmtId="164" fontId="3" fillId="0" borderId="0" xfId="0" applyNumberFormat="1" applyFont="1" applyFill="1" applyBorder="1"/>
    <xf numFmtId="166" fontId="3" fillId="0" borderId="0" xfId="3" quotePrefix="1" applyNumberFormat="1" applyFont="1" applyFill="1" applyBorder="1" applyAlignment="1">
      <alignment vertical="center"/>
    </xf>
    <xf numFmtId="166" fontId="1" fillId="0" borderId="0" xfId="3" quotePrefix="1" applyNumberFormat="1" applyFont="1" applyFill="1" applyBorder="1" applyAlignment="1">
      <alignment vertical="center"/>
    </xf>
    <xf numFmtId="165" fontId="1" fillId="0" borderId="0" xfId="3" applyFont="1" applyFill="1" applyBorder="1" applyAlignment="1">
      <alignment vertical="top"/>
    </xf>
    <xf numFmtId="166" fontId="3" fillId="0" borderId="0" xfId="3" applyNumberFormat="1" applyFont="1" applyFill="1" applyBorder="1" applyAlignment="1">
      <alignment vertical="top"/>
    </xf>
    <xf numFmtId="0" fontId="1" fillId="0" borderId="0" xfId="2" applyFont="1" applyFill="1" applyBorder="1"/>
    <xf numFmtId="0" fontId="1" fillId="0" borderId="0" xfId="2" applyFont="1" applyFill="1" applyBorder="1" applyAlignment="1">
      <alignment horizontal="left" vertical="justify"/>
    </xf>
    <xf numFmtId="0" fontId="6" fillId="0" borderId="0" xfId="2" applyFont="1" applyFill="1"/>
    <xf numFmtId="0" fontId="1" fillId="0" borderId="0" xfId="2" applyFill="1"/>
    <xf numFmtId="0" fontId="3" fillId="0" borderId="0" xfId="0" applyFont="1" applyFill="1" applyAlignment="1"/>
    <xf numFmtId="0" fontId="3" fillId="0" borderId="0" xfId="0" quotePrefix="1" applyFont="1" applyFill="1" applyAlignment="1"/>
    <xf numFmtId="0" fontId="6" fillId="0" borderId="0" xfId="1" quotePrefix="1" applyFont="1" applyFill="1" applyBorder="1" applyAlignment="1"/>
    <xf numFmtId="0" fontId="3" fillId="0" borderId="0" xfId="1" applyFont="1" applyFill="1" applyBorder="1" applyAlignment="1">
      <alignment horizontal="left"/>
    </xf>
    <xf numFmtId="0" fontId="1" fillId="0" borderId="0" xfId="2" applyFont="1" applyFill="1" applyBorder="1" applyAlignment="1">
      <alignment horizontal="left" vertical="justify" wrapText="1"/>
    </xf>
    <xf numFmtId="0" fontId="1" fillId="0" borderId="0" xfId="2" applyFont="1" applyFill="1" applyBorder="1" applyAlignment="1">
      <alignment horizontal="left" vertical="justify"/>
    </xf>
    <xf numFmtId="0" fontId="3" fillId="0" borderId="0" xfId="2" applyFont="1" applyFill="1" applyBorder="1" applyAlignment="1">
      <alignment horizontal="left" wrapText="1"/>
    </xf>
    <xf numFmtId="0" fontId="1" fillId="0" borderId="2" xfId="0" applyFont="1" applyFill="1" applyBorder="1"/>
    <xf numFmtId="0" fontId="3" fillId="0" borderId="0" xfId="0" applyFont="1" applyFill="1" applyBorder="1" applyAlignment="1">
      <alignment horizontal="left"/>
    </xf>
  </cellXfs>
  <cellStyles count="14">
    <cellStyle name="Estilo 1" xfId="1"/>
    <cellStyle name="Normal" xfId="0" builtinId="0"/>
    <cellStyle name="Normal 2" xfId="2"/>
    <cellStyle name="Normal 2 2" xfId="5"/>
    <cellStyle name="Normal 2 3" xfId="8"/>
    <cellStyle name="Normal 2_#Apoio" xfId="11"/>
    <cellStyle name="Separador de milhares 2" xfId="4"/>
    <cellStyle name="Separador de milhares 2 2" xfId="6"/>
    <cellStyle name="Separador de milhares 2 3" xfId="9"/>
    <cellStyle name="Separador de milhares 2_#Apoio" xfId="12"/>
    <cellStyle name="Separador de milhares 3 2" xfId="7"/>
    <cellStyle name="Separador de milhares 3 2 2" xfId="13"/>
    <cellStyle name="Separador de milhares 3 3" xfId="10"/>
    <cellStyle name="Vírgula" xfId="3" builtinId="3"/>
  </cellStyles>
  <dxfs count="0"/>
  <tableStyles count="0" defaultTableStyle="TableStyleMedium9" defaultPivotStyle="PivotStyleLight16"/>
  <colors>
    <mruColors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showGridLines="0" tabSelected="1" zoomScaleNormal="100" zoomScaleSheetLayoutView="100" workbookViewId="0">
      <selection activeCell="B14" sqref="B14:C14"/>
    </sheetView>
  </sheetViews>
  <sheetFormatPr defaultRowHeight="12.75" x14ac:dyDescent="0.2"/>
  <cols>
    <col min="1" max="2" width="2.7109375" style="1" customWidth="1"/>
    <col min="3" max="3" width="70" style="1" customWidth="1"/>
    <col min="4" max="7" width="13.7109375" style="1" customWidth="1"/>
    <col min="8" max="16384" width="9.140625" style="1"/>
  </cols>
  <sheetData>
    <row r="1" spans="1:7" x14ac:dyDescent="0.2">
      <c r="A1" s="30" t="s">
        <v>1</v>
      </c>
      <c r="B1" s="31"/>
      <c r="C1" s="31"/>
      <c r="D1" s="14"/>
      <c r="E1" s="13"/>
    </row>
    <row r="2" spans="1:7" x14ac:dyDescent="0.2">
      <c r="A2" s="33" t="s">
        <v>0</v>
      </c>
      <c r="B2" s="33"/>
      <c r="C2" s="33"/>
      <c r="D2" s="33"/>
      <c r="E2" s="33"/>
    </row>
    <row r="3" spans="1:7" x14ac:dyDescent="0.2">
      <c r="A3" s="32" t="s">
        <v>8</v>
      </c>
      <c r="B3" s="32"/>
      <c r="C3" s="32"/>
      <c r="D3" s="12"/>
      <c r="E3" s="15"/>
    </row>
    <row r="4" spans="1:7" ht="4.5" customHeight="1" thickBot="1" x14ac:dyDescent="0.25">
      <c r="A4" s="2"/>
      <c r="B4" s="2"/>
      <c r="C4" s="2"/>
      <c r="D4" s="2"/>
      <c r="E4" s="2"/>
    </row>
    <row r="5" spans="1:7" ht="32.25" customHeight="1" x14ac:dyDescent="0.2">
      <c r="A5" s="37"/>
      <c r="B5" s="37"/>
      <c r="C5" s="37"/>
      <c r="D5" s="19" t="s">
        <v>14</v>
      </c>
      <c r="E5" s="19" t="s">
        <v>15</v>
      </c>
      <c r="F5" s="19" t="s">
        <v>16</v>
      </c>
      <c r="G5" s="19" t="s">
        <v>17</v>
      </c>
    </row>
    <row r="6" spans="1:7" ht="16.5" customHeight="1" x14ac:dyDescent="0.2">
      <c r="A6" s="3"/>
      <c r="B6" s="3"/>
      <c r="C6" s="3"/>
      <c r="D6" s="9"/>
      <c r="E6" s="9"/>
      <c r="F6" s="9"/>
      <c r="G6" s="9"/>
    </row>
    <row r="7" spans="1:7" s="3" customFormat="1" ht="16.5" customHeight="1" x14ac:dyDescent="0.2">
      <c r="A7" s="38" t="s">
        <v>2</v>
      </c>
      <c r="B7" s="38"/>
      <c r="C7" s="38"/>
      <c r="D7" s="21">
        <f>2208</f>
        <v>2208</v>
      </c>
      <c r="E7" s="21">
        <f>5786</f>
        <v>5786</v>
      </c>
      <c r="F7" s="21">
        <f>1631</f>
        <v>1631</v>
      </c>
      <c r="G7" s="21">
        <f>4193</f>
        <v>4193</v>
      </c>
    </row>
    <row r="8" spans="1:7" s="3" customFormat="1" ht="16.5" customHeight="1" x14ac:dyDescent="0.2">
      <c r="A8" s="11"/>
      <c r="B8" s="11"/>
      <c r="C8" s="11"/>
      <c r="D8" s="10"/>
      <c r="E8" s="10"/>
      <c r="F8" s="10"/>
      <c r="G8" s="10"/>
    </row>
    <row r="9" spans="1:7" s="17" customFormat="1" ht="27" customHeight="1" x14ac:dyDescent="0.2">
      <c r="A9" s="36" t="s">
        <v>7</v>
      </c>
      <c r="B9" s="36"/>
      <c r="C9" s="36"/>
      <c r="D9" s="22">
        <f>136</f>
        <v>136</v>
      </c>
      <c r="E9" s="22">
        <f>256</f>
        <v>256</v>
      </c>
      <c r="F9" s="22">
        <f>-134</f>
        <v>-134</v>
      </c>
      <c r="G9" s="22">
        <f>-877</f>
        <v>-877</v>
      </c>
    </row>
    <row r="10" spans="1:7" ht="24" customHeight="1" x14ac:dyDescent="0.2">
      <c r="A10" s="26"/>
      <c r="B10" s="34" t="s">
        <v>10</v>
      </c>
      <c r="C10" s="34"/>
      <c r="D10" s="23">
        <f>133</f>
        <v>133</v>
      </c>
      <c r="E10" s="23">
        <f>243</f>
        <v>243</v>
      </c>
      <c r="F10" s="23">
        <f>-136</f>
        <v>-136</v>
      </c>
      <c r="G10" s="23">
        <f>-882</f>
        <v>-882</v>
      </c>
    </row>
    <row r="11" spans="1:7" s="18" customFormat="1" ht="15" customHeight="1" x14ac:dyDescent="0.2">
      <c r="A11" s="26"/>
      <c r="B11" s="35" t="s">
        <v>11</v>
      </c>
      <c r="C11" s="35"/>
      <c r="D11" s="23">
        <f>3</f>
        <v>3</v>
      </c>
      <c r="E11" s="23">
        <f>13</f>
        <v>13</v>
      </c>
      <c r="F11" s="23">
        <f>2</f>
        <v>2</v>
      </c>
      <c r="G11" s="23">
        <f>5</f>
        <v>5</v>
      </c>
    </row>
    <row r="12" spans="1:7" s="18" customFormat="1" ht="19.5" customHeight="1" x14ac:dyDescent="0.2">
      <c r="A12" s="26"/>
      <c r="B12" s="27"/>
      <c r="C12" s="27"/>
      <c r="D12" s="23"/>
      <c r="E12" s="23"/>
      <c r="F12" s="23"/>
      <c r="G12" s="16"/>
    </row>
    <row r="13" spans="1:7" s="18" customFormat="1" x14ac:dyDescent="0.2">
      <c r="A13" s="36" t="s">
        <v>12</v>
      </c>
      <c r="B13" s="36"/>
      <c r="C13" s="36"/>
      <c r="D13" s="22">
        <f>4</f>
        <v>4</v>
      </c>
      <c r="E13" s="22">
        <f>0</f>
        <v>0</v>
      </c>
      <c r="F13" s="22">
        <f>1</f>
        <v>1</v>
      </c>
      <c r="G13" s="22">
        <f>2</f>
        <v>2</v>
      </c>
    </row>
    <row r="14" spans="1:7" s="18" customFormat="1" ht="26.25" customHeight="1" x14ac:dyDescent="0.2">
      <c r="A14" s="26"/>
      <c r="B14" s="34" t="s">
        <v>6</v>
      </c>
      <c r="C14" s="34"/>
      <c r="D14" s="23">
        <f>4</f>
        <v>4</v>
      </c>
      <c r="E14" s="23">
        <f>0</f>
        <v>0</v>
      </c>
      <c r="F14" s="23">
        <f>1</f>
        <v>1</v>
      </c>
      <c r="G14" s="23">
        <f>2</f>
        <v>2</v>
      </c>
    </row>
    <row r="15" spans="1:7" s="17" customFormat="1" ht="16.5" customHeight="1" x14ac:dyDescent="0.2">
      <c r="A15" s="18"/>
      <c r="B15" s="18"/>
      <c r="C15" s="18"/>
      <c r="D15" s="24"/>
      <c r="E15" s="24"/>
      <c r="F15" s="24"/>
      <c r="G15" s="24"/>
    </row>
    <row r="16" spans="1:7" s="5" customFormat="1" ht="16.5" customHeight="1" x14ac:dyDescent="0.2">
      <c r="A16" s="7" t="s">
        <v>3</v>
      </c>
      <c r="B16" s="7"/>
      <c r="C16" s="7"/>
      <c r="D16" s="25">
        <f>2348</f>
        <v>2348</v>
      </c>
      <c r="E16" s="25">
        <f>6042</f>
        <v>6042</v>
      </c>
      <c r="F16" s="25">
        <f>1498</f>
        <v>1498</v>
      </c>
      <c r="G16" s="25">
        <f>3318</f>
        <v>3318</v>
      </c>
    </row>
    <row r="17" spans="1:7" ht="19.5" customHeight="1" x14ac:dyDescent="0.2">
      <c r="A17" s="3"/>
      <c r="B17" s="3" t="s">
        <v>5</v>
      </c>
      <c r="C17" s="3"/>
      <c r="D17" s="4">
        <f>2295</f>
        <v>2295</v>
      </c>
      <c r="E17" s="4">
        <f>5849</f>
        <v>5849</v>
      </c>
      <c r="F17" s="4">
        <f>1392</f>
        <v>1392</v>
      </c>
      <c r="G17" s="4">
        <f>3047</f>
        <v>3047</v>
      </c>
    </row>
    <row r="18" spans="1:7" s="17" customFormat="1" ht="16.5" customHeight="1" x14ac:dyDescent="0.2">
      <c r="A18" s="18"/>
      <c r="B18" s="18" t="s">
        <v>4</v>
      </c>
      <c r="C18" s="18"/>
      <c r="D18" s="4">
        <f>53</f>
        <v>53</v>
      </c>
      <c r="E18" s="4">
        <f>193</f>
        <v>193</v>
      </c>
      <c r="F18" s="4">
        <f>106</f>
        <v>106</v>
      </c>
      <c r="G18" s="4">
        <f>271</f>
        <v>271</v>
      </c>
    </row>
    <row r="19" spans="1:7" s="17" customFormat="1" ht="5.0999999999999996" customHeight="1" thickBot="1" x14ac:dyDescent="0.25">
      <c r="A19" s="8"/>
      <c r="B19" s="8"/>
      <c r="C19" s="6"/>
      <c r="D19" s="20"/>
      <c r="E19" s="20"/>
      <c r="F19" s="20"/>
      <c r="G19" s="20"/>
    </row>
    <row r="20" spans="1:7" x14ac:dyDescent="0.2">
      <c r="A20" s="28" t="s">
        <v>13</v>
      </c>
      <c r="B20" s="29"/>
      <c r="C20" s="29"/>
      <c r="D20" s="4"/>
      <c r="E20" s="4"/>
      <c r="F20" s="4"/>
    </row>
    <row r="21" spans="1:7" x14ac:dyDescent="0.2">
      <c r="A21" s="28" t="s">
        <v>9</v>
      </c>
      <c r="B21" s="29"/>
      <c r="C21" s="29"/>
      <c r="D21" s="4"/>
      <c r="E21" s="4"/>
    </row>
    <row r="24" spans="1:7" x14ac:dyDescent="0.2">
      <c r="E24" s="4"/>
    </row>
    <row r="25" spans="1:7" x14ac:dyDescent="0.2">
      <c r="E25" s="4"/>
    </row>
  </sheetData>
  <mergeCells count="10">
    <mergeCell ref="B14:C14"/>
    <mergeCell ref="B11:C11"/>
    <mergeCell ref="A9:C9"/>
    <mergeCell ref="A13:C13"/>
    <mergeCell ref="A5:C5"/>
    <mergeCell ref="A7:C7"/>
    <mergeCell ref="A1:C1"/>
    <mergeCell ref="A3:C3"/>
    <mergeCell ref="A2:E2"/>
    <mergeCell ref="B10:C10"/>
  </mergeCells>
  <phoneticPr fontId="5" type="noConversion"/>
  <pageMargins left="0.78740157480314965" right="0.59055118110236227" top="0.78740157480314965" bottom="0.78740157480314965" header="0.39370078740157483" footer="0.39370078740157483"/>
  <pageSetup paperSize="9" scale="81" orientation="portrait" r:id="rId1"/>
  <headerFooter alignWithMargins="0"/>
  <ignoredErrors>
    <ignoredError sqref="E16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20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Props1.xml><?xml version="1.0" encoding="utf-8"?>
<ds:datastoreItem xmlns:ds="http://schemas.openxmlformats.org/officeDocument/2006/customXml" ds:itemID="{A1112BAE-068F-4E21-BB2E-28426894AD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FE06F6-33F2-4374-90FD-3AA0AD0F82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637EC301-A1DE-4C1A-AA9C-C6B860648C23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DRA</vt:lpstr>
    </vt:vector>
  </TitlesOfParts>
  <Company>Banco Itaú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Thiago Lucas</cp:lastModifiedBy>
  <cp:lastPrinted>2012-08-10T14:10:21Z</cp:lastPrinted>
  <dcterms:created xsi:type="dcterms:W3CDTF">2005-04-11T12:49:44Z</dcterms:created>
  <dcterms:modified xsi:type="dcterms:W3CDTF">2014-11-03T18:34:16Z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20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  <property fmtid="{D5CDD505-2E9C-101B-9397-08002B2CF9AE}" pid="14" name="_SourceUrl">
    <vt:lpwstr/>
  </property>
  <property fmtid="{D5CDD505-2E9C-101B-9397-08002B2CF9AE}" pid="15" name="_SharedFileIndex">
    <vt:lpwstr/>
  </property>
</Properties>
</file>