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2670" yWindow="-30" windowWidth="12435" windowHeight="11610"/>
  </bookViews>
  <sheets>
    <sheet name="LIABILITIES AND STOCKHOLD" sheetId="3" r:id="rId1"/>
  </sheets>
  <definedNames>
    <definedName name="COLUNAS">'LIABILITIES AND STOCKHOLD'!$5:$5</definedName>
    <definedName name="DADOS">'LIABILITIES AND STOCKHOLD'!$1:$1048576</definedName>
    <definedName name="LINHAS">'LIABILITIES AND STOCKHOLD'!$A:$A</definedName>
    <definedName name="Print_Area" localSheetId="0">'LIABILITIES AND STOCKHOLD'!$A$1:$E$28</definedName>
  </definedNames>
  <calcPr calcId="144525"/>
</workbook>
</file>

<file path=xl/calcChain.xml><?xml version="1.0" encoding="utf-8"?>
<calcChain xmlns="http://schemas.openxmlformats.org/spreadsheetml/2006/main">
  <c r="F25" i="3" l="1"/>
  <c r="E25" i="3"/>
  <c r="F23" i="3"/>
  <c r="E23" i="3"/>
  <c r="F22" i="3"/>
  <c r="E22" i="3"/>
  <c r="F21" i="3"/>
  <c r="E21" i="3"/>
  <c r="F20" i="3"/>
  <c r="E20" i="3"/>
  <c r="F16" i="3"/>
  <c r="E16" i="3"/>
  <c r="F15" i="3"/>
  <c r="E15" i="3"/>
  <c r="F14" i="3"/>
  <c r="E14" i="3"/>
  <c r="F13" i="3"/>
  <c r="E13" i="3"/>
  <c r="F12" i="3"/>
  <c r="E12" i="3"/>
  <c r="E11" i="3"/>
  <c r="F10" i="3"/>
  <c r="E10" i="3"/>
  <c r="F9" i="3"/>
  <c r="E9" i="3"/>
  <c r="F8" i="3"/>
  <c r="E8" i="3"/>
  <c r="F7" i="3"/>
  <c r="E7" i="3"/>
  <c r="F11" i="3" l="1"/>
  <c r="F17" i="3" s="1"/>
  <c r="E17" i="3"/>
  <c r="F24" i="3"/>
  <c r="F26" i="3" s="1"/>
  <c r="E24" i="3"/>
  <c r="E26" i="3" s="1"/>
  <c r="F27" i="3" l="1"/>
  <c r="E27" i="3"/>
</calcChain>
</file>

<file path=xl/sharedStrings.xml><?xml version="1.0" encoding="utf-8"?>
<sst xmlns="http://schemas.openxmlformats.org/spreadsheetml/2006/main" count="31" uniqueCount="31">
  <si>
    <t>ITAÚSA - INVESTIMENTOS ITAÚ S.A</t>
  </si>
  <si>
    <t>LIABILITIES AND STOCKHOLDERS' EQUITY</t>
  </si>
  <si>
    <t>NOTE</t>
  </si>
  <si>
    <t>(In millions of Reais)</t>
  </si>
  <si>
    <t>Provisions</t>
  </si>
  <si>
    <t>Tax liabilities</t>
  </si>
  <si>
    <t>Income tax and social contribution - current</t>
  </si>
  <si>
    <t>Income tax and social contribution - deferred</t>
  </si>
  <si>
    <t>Other</t>
  </si>
  <si>
    <t>Other liabilities</t>
  </si>
  <si>
    <t>Total Liabilities</t>
  </si>
  <si>
    <t>STOCKHOLDERS' EQUITY</t>
  </si>
  <si>
    <t>Capital</t>
  </si>
  <si>
    <t>Reserves</t>
  </si>
  <si>
    <t>Total stockholders’ equity attributable to owners of the parent company</t>
  </si>
  <si>
    <t>Non-controlling interests</t>
  </si>
  <si>
    <t>Total stockholders’ equity</t>
  </si>
  <si>
    <t>TOTAL LIABILITIES AND STOCKHOLDERS' EQUITY</t>
  </si>
  <si>
    <t>Treasury shares</t>
  </si>
  <si>
    <t>Cumulative other comprehensive income</t>
  </si>
  <si>
    <t>Loans and financing</t>
  </si>
  <si>
    <t>Social and statutory</t>
  </si>
  <si>
    <t>The accompanying notes are an integral part of these financial statements.</t>
  </si>
  <si>
    <t>Liabilities of Discontinued Operations</t>
  </si>
  <si>
    <t>Liabilities</t>
  </si>
  <si>
    <t>Consolidated Balance Sheet</t>
  </si>
  <si>
    <t>12b</t>
  </si>
  <si>
    <t>6b</t>
  </si>
  <si>
    <t>16a</t>
  </si>
  <si>
    <t>16c</t>
  </si>
  <si>
    <t>Debentures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</si>
</sst>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mm/dd/yy;@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>
      <alignment vertical="top"/>
    </xf>
    <xf numFmtId="38" fontId="3" fillId="0" borderId="0"/>
    <xf numFmtId="0" fontId="1" fillId="0" borderId="0" applyNumberFormat="0" applyFont="0" applyFill="0" applyBorder="0" applyAlignment="0" applyProtection="0"/>
    <xf numFmtId="0" fontId="5" fillId="0" borderId="0">
      <alignment vertical="top"/>
    </xf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>
      <alignment vertical="top"/>
    </xf>
    <xf numFmtId="165" fontId="1" fillId="0" borderId="0" applyFont="0" applyFill="0" applyBorder="0" applyAlignment="0" applyProtection="0"/>
  </cellStyleXfs>
  <cellXfs count="45">
    <xf numFmtId="0" fontId="0" fillId="0" borderId="0" xfId="0" applyAlignment="1"/>
    <xf numFmtId="0" fontId="4" fillId="0" borderId="0" xfId="0" applyFont="1" applyFill="1" applyBorder="1" applyAlignment="1"/>
    <xf numFmtId="0" fontId="4" fillId="0" borderId="0" xfId="0" applyFont="1" applyFill="1" applyBorder="1">
      <alignment vertical="top"/>
    </xf>
    <xf numFmtId="0" fontId="2" fillId="0" borderId="0" xfId="0" quotePrefix="1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>
      <alignment vertical="top"/>
    </xf>
    <xf numFmtId="0" fontId="2" fillId="0" borderId="4" xfId="2" applyNumberFormat="1" applyFont="1" applyBorder="1" applyAlignment="1">
      <alignment horizontal="left"/>
    </xf>
    <xf numFmtId="0" fontId="4" fillId="0" borderId="4" xfId="2" applyNumberFormat="1" applyFont="1" applyBorder="1" applyAlignment="1">
      <alignment horizontal="left"/>
    </xf>
    <xf numFmtId="166" fontId="4" fillId="0" borderId="0" xfId="4" applyNumberFormat="1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3" fillId="0" borderId="0" xfId="3" quotePrefix="1" applyFont="1" applyFill="1" applyBorder="1" applyAlignment="1"/>
    <xf numFmtId="0" fontId="2" fillId="0" borderId="0" xfId="0" applyFont="1" applyFill="1" applyBorder="1" applyAlignment="1"/>
    <xf numFmtId="0" fontId="2" fillId="0" borderId="2" xfId="0" quotePrefix="1" applyFont="1" applyFill="1" applyBorder="1" applyAlignment="1">
      <alignment horizontal="left" vertical="center"/>
    </xf>
    <xf numFmtId="0" fontId="2" fillId="0" borderId="7" xfId="0" quotePrefix="1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/>
    </xf>
    <xf numFmtId="0" fontId="3" fillId="0" borderId="0" xfId="3" applyFont="1" applyFill="1" applyBorder="1" applyAlignment="1"/>
    <xf numFmtId="0" fontId="1" fillId="0" borderId="4" xfId="2" applyNumberFormat="1" applyFont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4" xfId="0" quotePrefix="1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0" xfId="0" applyFont="1" applyFill="1" applyBorder="1" applyAlignment="1">
      <alignment horizontal="center"/>
    </xf>
    <xf numFmtId="166" fontId="4" fillId="0" borderId="0" xfId="4" applyNumberFormat="1" applyFont="1" applyFill="1" applyBorder="1" applyAlignment="1"/>
    <xf numFmtId="164" fontId="4" fillId="0" borderId="0" xfId="0" applyNumberFormat="1" applyFont="1" applyFill="1" applyBorder="1" applyAlignment="1">
      <alignment horizontal="right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/>
    <xf numFmtId="0" fontId="4" fillId="0" borderId="0" xfId="0" quotePrefix="1" applyFont="1" applyFill="1" applyBorder="1" applyAlignment="1"/>
    <xf numFmtId="0" fontId="4" fillId="0" borderId="1" xfId="0" quotePrefix="1" applyFont="1" applyFill="1" applyBorder="1" applyAlignment="1"/>
    <xf numFmtId="0" fontId="2" fillId="0" borderId="1" xfId="0" quotePrefix="1" applyFont="1" applyFill="1" applyBorder="1" applyAlignment="1">
      <alignment horizontal="left"/>
    </xf>
    <xf numFmtId="0" fontId="4" fillId="0" borderId="3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right"/>
    </xf>
    <xf numFmtId="164" fontId="6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/>
    <xf numFmtId="0" fontId="1" fillId="0" borderId="0" xfId="0" applyFont="1" applyFill="1" applyBorder="1" applyAlignment="1">
      <alignment horizontal="center"/>
    </xf>
    <xf numFmtId="167" fontId="2" fillId="0" borderId="2" xfId="6" quotePrefix="1" applyNumberFormat="1" applyFont="1" applyFill="1" applyBorder="1" applyAlignment="1">
      <alignment horizontal="center"/>
    </xf>
    <xf numFmtId="167" fontId="2" fillId="0" borderId="2" xfId="6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2" fillId="0" borderId="0" xfId="3" applyFont="1" applyFill="1" applyBorder="1" applyAlignment="1">
      <alignment horizontal="left"/>
    </xf>
  </cellXfs>
  <cellStyles count="8">
    <cellStyle name="DC_OBSERVACAO" xfId="1"/>
    <cellStyle name="DC_TABELA_CAMPO" xfId="2"/>
    <cellStyle name="Estilo 1" xfId="3"/>
    <cellStyle name="Normal" xfId="0" builtinId="0"/>
    <cellStyle name="Normal 2" xfId="6"/>
    <cellStyle name="Separador de milhares 2" xfId="5"/>
    <cellStyle name="Separador de milhares 2 2" xfId="7"/>
    <cellStyle name="Vírgula" xfId="4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F28"/>
  <sheetViews>
    <sheetView showGridLines="0" tabSelected="1" zoomScaleNormal="100" zoomScaleSheetLayoutView="100" workbookViewId="0"/>
  </sheetViews>
  <sheetFormatPr defaultRowHeight="12.75" x14ac:dyDescent="0.2"/>
  <cols>
    <col min="1" max="2" width="1.7109375" style="8" customWidth="1"/>
    <col min="3" max="3" width="63.42578125" style="5" customWidth="1"/>
    <col min="4" max="4" width="10.7109375" style="9" customWidth="1"/>
    <col min="5" max="6" width="13.7109375" style="9" customWidth="1"/>
    <col min="7" max="16384" width="9.140625" style="2"/>
  </cols>
  <sheetData>
    <row r="1" spans="1:6" x14ac:dyDescent="0.2">
      <c r="A1" s="12" t="s">
        <v>0</v>
      </c>
      <c r="B1" s="12"/>
      <c r="C1" s="3"/>
      <c r="D1" s="3"/>
      <c r="E1" s="3"/>
      <c r="F1" s="3"/>
    </row>
    <row r="2" spans="1:6" x14ac:dyDescent="0.2">
      <c r="A2" s="44" t="s">
        <v>25</v>
      </c>
      <c r="B2" s="44"/>
      <c r="C2" s="44"/>
      <c r="D2" s="44"/>
      <c r="E2" s="44"/>
      <c r="F2" s="2"/>
    </row>
    <row r="3" spans="1:6" x14ac:dyDescent="0.2">
      <c r="A3" s="16" t="s">
        <v>3</v>
      </c>
      <c r="B3" s="11"/>
      <c r="C3" s="11"/>
      <c r="D3" s="11"/>
      <c r="E3" s="11"/>
      <c r="F3" s="11"/>
    </row>
    <row r="4" spans="1:6" ht="13.5" thickBot="1" x14ac:dyDescent="0.25">
      <c r="A4" s="1"/>
      <c r="B4" s="1"/>
      <c r="C4" s="1"/>
      <c r="D4" s="1"/>
      <c r="E4" s="1"/>
      <c r="F4" s="1"/>
    </row>
    <row r="5" spans="1:6" x14ac:dyDescent="0.2">
      <c r="A5" s="15" t="s">
        <v>1</v>
      </c>
      <c r="B5" s="13"/>
      <c r="C5" s="13"/>
      <c r="D5" s="4" t="s">
        <v>2</v>
      </c>
      <c r="E5" s="39">
        <v>41912</v>
      </c>
      <c r="F5" s="40">
        <v>41639</v>
      </c>
    </row>
    <row r="6" spans="1:6" s="1" customFormat="1" ht="15" customHeight="1" x14ac:dyDescent="0.2">
      <c r="A6" s="18" t="s">
        <v>24</v>
      </c>
      <c r="B6" s="19"/>
      <c r="C6" s="19"/>
      <c r="D6" s="20"/>
      <c r="E6" s="21"/>
      <c r="F6" s="21"/>
    </row>
    <row r="7" spans="1:6" s="1" customFormat="1" ht="15" customHeight="1" x14ac:dyDescent="0.2">
      <c r="A7" s="22"/>
      <c r="B7" s="23" t="s">
        <v>21</v>
      </c>
      <c r="C7" s="23"/>
      <c r="D7" s="24"/>
      <c r="E7" s="25">
        <f>860</f>
        <v>860</v>
      </c>
      <c r="F7" s="25">
        <f>1067</f>
        <v>1067</v>
      </c>
    </row>
    <row r="8" spans="1:6" s="1" customFormat="1" ht="15" customHeight="1" x14ac:dyDescent="0.2">
      <c r="B8" s="23" t="s">
        <v>20</v>
      </c>
      <c r="C8" s="23"/>
      <c r="D8" s="24">
        <v>13</v>
      </c>
      <c r="E8" s="25">
        <f>2732</f>
        <v>2732</v>
      </c>
      <c r="F8" s="25">
        <f>2649</f>
        <v>2649</v>
      </c>
    </row>
    <row r="9" spans="1:6" s="1" customFormat="1" ht="15" customHeight="1" x14ac:dyDescent="0.2">
      <c r="B9" s="37" t="s">
        <v>30</v>
      </c>
      <c r="C9" s="23"/>
      <c r="D9" s="24">
        <v>14</v>
      </c>
      <c r="E9" s="26">
        <f>119</f>
        <v>119</v>
      </c>
      <c r="F9" s="26">
        <f>115</f>
        <v>115</v>
      </c>
    </row>
    <row r="10" spans="1:6" s="1" customFormat="1" ht="15" customHeight="1" x14ac:dyDescent="0.2">
      <c r="B10" s="7" t="s">
        <v>4</v>
      </c>
      <c r="C10" s="6"/>
      <c r="D10" s="24">
        <v>15</v>
      </c>
      <c r="E10" s="26">
        <f>602</f>
        <v>602</v>
      </c>
      <c r="F10" s="26">
        <f>527</f>
        <v>527</v>
      </c>
    </row>
    <row r="11" spans="1:6" s="1" customFormat="1" ht="15" customHeight="1" x14ac:dyDescent="0.2">
      <c r="B11" s="7" t="s">
        <v>5</v>
      </c>
      <c r="C11" s="6"/>
      <c r="D11" s="24"/>
      <c r="E11" s="26">
        <f>779</f>
        <v>779</v>
      </c>
      <c r="F11" s="25">
        <f>699</f>
        <v>699</v>
      </c>
    </row>
    <row r="12" spans="1:6" s="1" customFormat="1" ht="15" customHeight="1" x14ac:dyDescent="0.2">
      <c r="A12" s="25"/>
      <c r="C12" s="27" t="s">
        <v>6</v>
      </c>
      <c r="D12" s="24"/>
      <c r="E12" s="25">
        <f>43</f>
        <v>43</v>
      </c>
      <c r="F12" s="25">
        <f>15</f>
        <v>15</v>
      </c>
    </row>
    <row r="13" spans="1:6" s="1" customFormat="1" ht="15" customHeight="1" x14ac:dyDescent="0.2">
      <c r="C13" s="27" t="s">
        <v>7</v>
      </c>
      <c r="D13" s="38" t="s">
        <v>26</v>
      </c>
      <c r="E13" s="25">
        <f>608</f>
        <v>608</v>
      </c>
      <c r="F13" s="25">
        <f>519</f>
        <v>519</v>
      </c>
    </row>
    <row r="14" spans="1:6" s="1" customFormat="1" ht="15" customHeight="1" x14ac:dyDescent="0.2">
      <c r="C14" s="27" t="s">
        <v>8</v>
      </c>
      <c r="D14" s="24"/>
      <c r="E14" s="25">
        <f>128</f>
        <v>128</v>
      </c>
      <c r="F14" s="25">
        <f>165</f>
        <v>165</v>
      </c>
    </row>
    <row r="15" spans="1:6" s="1" customFormat="1" ht="15" customHeight="1" x14ac:dyDescent="0.2">
      <c r="A15" s="28"/>
      <c r="B15" s="7" t="s">
        <v>9</v>
      </c>
      <c r="C15" s="7"/>
      <c r="D15" s="38" t="s">
        <v>27</v>
      </c>
      <c r="E15" s="25">
        <f>740</f>
        <v>740</v>
      </c>
      <c r="F15" s="25">
        <f>752</f>
        <v>752</v>
      </c>
    </row>
    <row r="16" spans="1:6" s="1" customFormat="1" ht="15" customHeight="1" x14ac:dyDescent="0.2">
      <c r="A16" s="28"/>
      <c r="B16" s="17" t="s">
        <v>23</v>
      </c>
      <c r="C16" s="7"/>
      <c r="D16" s="24"/>
      <c r="E16" s="25">
        <f>0</f>
        <v>0</v>
      </c>
      <c r="F16" s="25">
        <f>146</f>
        <v>146</v>
      </c>
    </row>
    <row r="17" spans="1:6" s="1" customFormat="1" ht="15" customHeight="1" x14ac:dyDescent="0.2">
      <c r="A17" s="12" t="s">
        <v>10</v>
      </c>
      <c r="B17" s="12"/>
      <c r="C17" s="12"/>
      <c r="D17" s="24"/>
      <c r="E17" s="21">
        <f>5832</f>
        <v>5832</v>
      </c>
      <c r="F17" s="21">
        <f>5955</f>
        <v>5955</v>
      </c>
    </row>
    <row r="18" spans="1:6" s="1" customFormat="1" ht="15" customHeight="1" x14ac:dyDescent="0.2">
      <c r="A18" s="12"/>
      <c r="B18" s="12"/>
      <c r="C18" s="12"/>
      <c r="D18" s="24"/>
      <c r="E18" s="21"/>
      <c r="F18" s="21"/>
    </row>
    <row r="19" spans="1:6" s="1" customFormat="1" ht="15" customHeight="1" x14ac:dyDescent="0.2">
      <c r="A19" s="18" t="s">
        <v>11</v>
      </c>
      <c r="B19" s="19"/>
      <c r="C19" s="19"/>
      <c r="D19" s="20"/>
      <c r="E19" s="21"/>
      <c r="F19" s="21"/>
    </row>
    <row r="20" spans="1:6" s="1" customFormat="1" ht="15" customHeight="1" x14ac:dyDescent="0.2">
      <c r="A20" s="29"/>
      <c r="B20" s="23" t="s">
        <v>12</v>
      </c>
      <c r="C20" s="23"/>
      <c r="D20" s="38" t="s">
        <v>28</v>
      </c>
      <c r="E20" s="25">
        <f>27025</f>
        <v>27025</v>
      </c>
      <c r="F20" s="25">
        <f>22000</f>
        <v>22000</v>
      </c>
    </row>
    <row r="21" spans="1:6" s="1" customFormat="1" ht="15" customHeight="1" x14ac:dyDescent="0.2">
      <c r="A21" s="30"/>
      <c r="B21" s="23" t="s">
        <v>18</v>
      </c>
      <c r="C21" s="31"/>
      <c r="D21" s="24"/>
      <c r="E21" s="25">
        <f>-60</f>
        <v>-60</v>
      </c>
      <c r="F21" s="25">
        <f>0</f>
        <v>0</v>
      </c>
    </row>
    <row r="22" spans="1:6" s="1" customFormat="1" ht="15" customHeight="1" x14ac:dyDescent="0.2">
      <c r="B22" s="23" t="s">
        <v>13</v>
      </c>
      <c r="C22" s="23"/>
      <c r="D22" s="38" t="s">
        <v>29</v>
      </c>
      <c r="E22" s="25">
        <f>10925</f>
        <v>10925</v>
      </c>
      <c r="F22" s="25">
        <f>12006</f>
        <v>12006</v>
      </c>
    </row>
    <row r="23" spans="1:6" s="1" customFormat="1" ht="15" customHeight="1" x14ac:dyDescent="0.2">
      <c r="B23" s="43" t="s">
        <v>19</v>
      </c>
      <c r="C23" s="43"/>
      <c r="D23" s="24"/>
      <c r="E23" s="25">
        <f>-619</f>
        <v>-619</v>
      </c>
      <c r="F23" s="25">
        <f>-875</f>
        <v>-875</v>
      </c>
    </row>
    <row r="24" spans="1:6" s="1" customFormat="1" ht="15" customHeight="1" x14ac:dyDescent="0.2">
      <c r="A24" s="18" t="s">
        <v>14</v>
      </c>
      <c r="B24" s="32"/>
      <c r="C24" s="32"/>
      <c r="D24" s="20"/>
      <c r="E24" s="21">
        <f>37271</f>
        <v>37271</v>
      </c>
      <c r="F24" s="21">
        <f>33131</f>
        <v>33131</v>
      </c>
    </row>
    <row r="25" spans="1:6" s="1" customFormat="1" ht="15" customHeight="1" x14ac:dyDescent="0.2">
      <c r="A25" s="33"/>
      <c r="B25" s="41" t="s">
        <v>15</v>
      </c>
      <c r="C25" s="41"/>
      <c r="D25" s="20"/>
      <c r="E25" s="25">
        <f>3012</f>
        <v>3012</v>
      </c>
      <c r="F25" s="25">
        <f>2843</f>
        <v>2843</v>
      </c>
    </row>
    <row r="26" spans="1:6" s="1" customFormat="1" ht="15" customHeight="1" x14ac:dyDescent="0.2">
      <c r="A26" s="42" t="s">
        <v>16</v>
      </c>
      <c r="B26" s="42"/>
      <c r="C26" s="42"/>
      <c r="D26" s="34"/>
      <c r="E26" s="35">
        <f>40283</f>
        <v>40283</v>
      </c>
      <c r="F26" s="35">
        <f>35974</f>
        <v>35974</v>
      </c>
    </row>
    <row r="27" spans="1:6" s="1" customFormat="1" ht="15" customHeight="1" thickBot="1" x14ac:dyDescent="0.25">
      <c r="A27" s="14" t="s">
        <v>17</v>
      </c>
      <c r="B27" s="14"/>
      <c r="C27" s="14"/>
      <c r="D27" s="14"/>
      <c r="E27" s="36">
        <f>46115</f>
        <v>46115</v>
      </c>
      <c r="F27" s="36">
        <f>41929</f>
        <v>41929</v>
      </c>
    </row>
    <row r="28" spans="1:6" x14ac:dyDescent="0.2">
      <c r="A28" s="10" t="s">
        <v>22</v>
      </c>
      <c r="B28" s="10"/>
      <c r="C28" s="10"/>
      <c r="D28" s="10"/>
      <c r="E28" s="10"/>
      <c r="F28" s="10"/>
    </row>
  </sheetData>
  <mergeCells count="4">
    <mergeCell ref="B25:C25"/>
    <mergeCell ref="A26:C26"/>
    <mergeCell ref="B23:C23"/>
    <mergeCell ref="A2:E2"/>
  </mergeCells>
  <phoneticPr fontId="0" type="noConversion"/>
  <pageMargins left="0.39370078740157483" right="0.59055118110236227" top="0.78740157480314965" bottom="0.78740157480314965" header="0.39370078740157483" footer="0.39370078740157483"/>
  <pageSetup paperSize="9" scale="93" orientation="portrait" r:id="rId1"/>
  <headerFooter alignWithMargins="0"/>
  <ignoredErrors>
    <ignoredError sqref="E1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P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69C72C9A-0CE8-43EB-93FA-AD2F23ADD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F0CD612-1BFA-47DD-B6E8-C8CC205083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670F2F-BD09-462D-AE41-5FBC4E2B60D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LIABILITIES AND STOCKHOLD</vt:lpstr>
      <vt:lpstr>COLUNAS</vt:lpstr>
      <vt:lpstr>DADOS</vt:lpstr>
      <vt:lpstr>LINHAS</vt:lpstr>
      <vt:lpstr>'LIABILITIES AND STOCKHOLD'!Print_Area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IFRS_D_Passivo_Ing.xlsm</dc:title>
  <dc:creator>fsiquei</dc:creator>
  <cp:lastModifiedBy>Thiago Lucas</cp:lastModifiedBy>
  <cp:lastPrinted>2012-07-23T14:57:47Z</cp:lastPrinted>
  <dcterms:created xsi:type="dcterms:W3CDTF">2007-07-11T17:14:31Z</dcterms:created>
  <dcterms:modified xsi:type="dcterms:W3CDTF">2014-11-03T18:48:48Z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10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