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30" windowWidth="11340" windowHeight="8580"/>
  </bookViews>
  <sheets>
    <sheet name="ASSETS" sheetId="3" r:id="rId1"/>
  </sheets>
  <definedNames>
    <definedName name="_xlnm.Print_Area" localSheetId="0">ASSETS!$A$1:$E$22</definedName>
  </definedNames>
  <calcPr calcId="144525"/>
</workbook>
</file>

<file path=xl/calcChain.xml><?xml version="1.0" encoding="utf-8"?>
<calcChain xmlns="http://schemas.openxmlformats.org/spreadsheetml/2006/main">
  <c r="D6" i="3" l="1"/>
  <c r="F20" i="3"/>
  <c r="F19" i="3"/>
  <c r="E19" i="3"/>
  <c r="F18" i="3"/>
  <c r="E18" i="3"/>
  <c r="F17" i="3"/>
  <c r="E17" i="3"/>
  <c r="F16" i="3"/>
  <c r="E16" i="3"/>
  <c r="F14" i="3"/>
  <c r="E14" i="3"/>
  <c r="D14" i="3"/>
  <c r="F13" i="3"/>
  <c r="E13" i="3"/>
  <c r="D13" i="3"/>
  <c r="F12" i="3"/>
  <c r="E12" i="3"/>
  <c r="D12" i="3"/>
  <c r="F11" i="3"/>
  <c r="E11" i="3"/>
  <c r="F10" i="3"/>
  <c r="E10" i="3"/>
  <c r="D10" i="3"/>
  <c r="F9" i="3"/>
  <c r="E9" i="3"/>
  <c r="F8" i="3"/>
  <c r="E8" i="3"/>
  <c r="D8" i="3"/>
  <c r="F7" i="3"/>
  <c r="E7" i="3"/>
  <c r="D7" i="3"/>
  <c r="F6" i="3"/>
  <c r="E6" i="3"/>
  <c r="F15" i="3" l="1"/>
  <c r="E15" i="3"/>
  <c r="E21" i="3" s="1"/>
  <c r="F21" i="3" l="1"/>
</calcChain>
</file>

<file path=xl/sharedStrings.xml><?xml version="1.0" encoding="utf-8"?>
<sst xmlns="http://schemas.openxmlformats.org/spreadsheetml/2006/main" count="27" uniqueCount="26">
  <si>
    <t>ITAÚSA - INVESTIMENTOS ITAÚ S.A</t>
  </si>
  <si>
    <t>ASSETS</t>
  </si>
  <si>
    <t>(In millions of Reais)</t>
  </si>
  <si>
    <t>Inventories</t>
  </si>
  <si>
    <t>Financial assets held for trading</t>
  </si>
  <si>
    <t>Cash and  cash equivalents</t>
  </si>
  <si>
    <t>Other financial assets</t>
  </si>
  <si>
    <t>Fixed assets, net</t>
  </si>
  <si>
    <t>Biological assets</t>
  </si>
  <si>
    <t>Intangible assets, net</t>
  </si>
  <si>
    <t>Tax assets</t>
  </si>
  <si>
    <t>Income tax and social contribution - current</t>
  </si>
  <si>
    <t>Income tax and social contribution - deferred</t>
  </si>
  <si>
    <t>Other</t>
  </si>
  <si>
    <t>Other assets</t>
  </si>
  <si>
    <t>TOTAL ASSETS</t>
  </si>
  <si>
    <t>NOTE</t>
  </si>
  <si>
    <t>Trade accounts receivable</t>
  </si>
  <si>
    <t>Assets of Discontinued Operations</t>
  </si>
  <si>
    <t>The accompanying notes are an integral part of these financial statements.</t>
  </si>
  <si>
    <t>Consolidated Balance Sheet</t>
  </si>
  <si>
    <t>Investments in associates and joint ventures</t>
  </si>
  <si>
    <t>6a</t>
  </si>
  <si>
    <t>8 IIa</t>
  </si>
  <si>
    <t>12b</t>
  </si>
  <si>
    <t xml:space="preserve">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</si>
</sst>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  <numFmt numFmtId="170" formatCode="mm/dd/yy;@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</fonts>
  <fills count="5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61">
    <xf numFmtId="0" fontId="0" fillId="0" borderId="0">
      <alignment vertical="top"/>
    </xf>
    <xf numFmtId="0" fontId="2" fillId="0" borderId="0" applyNumberFormat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2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5" fillId="0" borderId="9" applyNumberFormat="0" applyProtection="0">
      <alignment horizontal="right" vertical="center"/>
    </xf>
    <xf numFmtId="0" fontId="11" fillId="0" borderId="0" applyNumberFormat="0" applyFill="0" applyBorder="0">
      <alignment horizontal="justify"/>
    </xf>
    <xf numFmtId="169" fontId="2" fillId="0" borderId="0" applyFont="0" applyFill="0" applyBorder="0" applyAlignment="0" applyProtection="0"/>
    <xf numFmtId="0" fontId="13" fillId="0" borderId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8" fillId="0" borderId="0">
      <alignment vertical="top"/>
    </xf>
    <xf numFmtId="0" fontId="1" fillId="0" borderId="0"/>
    <xf numFmtId="0" fontId="8" fillId="0" borderId="0">
      <alignment vertical="top"/>
    </xf>
    <xf numFmtId="0" fontId="1" fillId="0" borderId="0"/>
    <xf numFmtId="0" fontId="1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>
      <alignment vertical="top"/>
    </xf>
    <xf numFmtId="0" fontId="1" fillId="0" borderId="0"/>
    <xf numFmtId="0" fontId="14" fillId="0" borderId="0"/>
    <xf numFmtId="0" fontId="1" fillId="0" borderId="0"/>
    <xf numFmtId="0" fontId="1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>
      <alignment vertical="top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6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6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6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6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6" fillId="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6" fillId="17" borderId="0" applyNumberFormat="0" applyBorder="0" applyAlignment="0" applyProtection="0"/>
    <xf numFmtId="0" fontId="10" fillId="10" borderId="0" applyNumberFormat="0" applyBorder="0" applyAlignment="0" applyProtection="0"/>
    <xf numFmtId="0" fontId="17" fillId="18" borderId="9" applyNumberFormat="0" applyAlignment="0" applyProtection="0"/>
    <xf numFmtId="0" fontId="18" fillId="19" borderId="10" applyNumberFormat="0" applyAlignment="0" applyProtection="0"/>
    <xf numFmtId="0" fontId="19" fillId="0" borderId="11" applyNumberFormat="0" applyFill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19" borderId="0" applyNumberFormat="0" applyBorder="0" applyAlignment="0" applyProtection="0"/>
    <xf numFmtId="0" fontId="16" fillId="5" borderId="0" applyNumberFormat="0" applyBorder="0" applyAlignment="0" applyProtection="0"/>
    <xf numFmtId="0" fontId="16" fillId="26" borderId="0" applyNumberFormat="0" applyBorder="0" applyAlignment="0" applyProtection="0"/>
    <xf numFmtId="0" fontId="21" fillId="16" borderId="9" applyNumberFormat="0" applyAlignment="0" applyProtection="0"/>
    <xf numFmtId="0" fontId="22" fillId="15" borderId="0" applyNumberFormat="0" applyBorder="0" applyAlignment="0" applyProtection="0"/>
    <xf numFmtId="0" fontId="19" fillId="16" borderId="0" applyNumberFormat="0" applyBorder="0" applyAlignment="0" applyProtection="0"/>
    <xf numFmtId="0" fontId="5" fillId="15" borderId="9" applyNumberFormat="0" applyFont="0" applyAlignment="0" applyProtection="0"/>
    <xf numFmtId="0" fontId="23" fillId="18" borderId="12" applyNumberFormat="0" applyAlignment="0" applyProtection="0"/>
    <xf numFmtId="4" fontId="5" fillId="27" borderId="9" applyNumberFormat="0" applyProtection="0">
      <alignment vertical="center"/>
    </xf>
    <xf numFmtId="4" fontId="24" fillId="28" borderId="9" applyNumberFormat="0" applyProtection="0">
      <alignment vertical="center"/>
    </xf>
    <xf numFmtId="4" fontId="5" fillId="28" borderId="9" applyNumberFormat="0" applyProtection="0">
      <alignment horizontal="left" vertical="center" indent="1"/>
    </xf>
    <xf numFmtId="0" fontId="25" fillId="27" borderId="13" applyNumberFormat="0" applyProtection="0">
      <alignment horizontal="left" vertical="top" indent="1"/>
    </xf>
    <xf numFmtId="4" fontId="5" fillId="29" borderId="9" applyNumberFormat="0" applyProtection="0">
      <alignment horizontal="left" vertical="center" indent="1"/>
    </xf>
    <xf numFmtId="4" fontId="5" fillId="30" borderId="9" applyNumberFormat="0" applyProtection="0">
      <alignment horizontal="right" vertical="center"/>
    </xf>
    <xf numFmtId="4" fontId="5" fillId="31" borderId="9" applyNumberFormat="0" applyProtection="0">
      <alignment horizontal="right" vertical="center"/>
    </xf>
    <xf numFmtId="4" fontId="5" fillId="32" borderId="14" applyNumberFormat="0" applyProtection="0">
      <alignment horizontal="right" vertical="center"/>
    </xf>
    <xf numFmtId="4" fontId="5" fillId="33" borderId="9" applyNumberFormat="0" applyProtection="0">
      <alignment horizontal="right" vertical="center"/>
    </xf>
    <xf numFmtId="4" fontId="5" fillId="34" borderId="9" applyNumberFormat="0" applyProtection="0">
      <alignment horizontal="right" vertical="center"/>
    </xf>
    <xf numFmtId="4" fontId="5" fillId="35" borderId="9" applyNumberFormat="0" applyProtection="0">
      <alignment horizontal="right" vertical="center"/>
    </xf>
    <xf numFmtId="4" fontId="5" fillId="36" borderId="9" applyNumberFormat="0" applyProtection="0">
      <alignment horizontal="right" vertical="center"/>
    </xf>
    <xf numFmtId="4" fontId="5" fillId="37" borderId="9" applyNumberFormat="0" applyProtection="0">
      <alignment horizontal="right" vertical="center"/>
    </xf>
    <xf numFmtId="4" fontId="5" fillId="38" borderId="9" applyNumberFormat="0" applyProtection="0">
      <alignment horizontal="right" vertical="center"/>
    </xf>
    <xf numFmtId="4" fontId="5" fillId="39" borderId="14" applyNumberFormat="0" applyProtection="0">
      <alignment horizontal="left" vertical="center" indent="1"/>
    </xf>
    <xf numFmtId="4" fontId="2" fillId="40" borderId="14" applyNumberFormat="0" applyProtection="0">
      <alignment horizontal="left" vertical="center" indent="1"/>
    </xf>
    <xf numFmtId="4" fontId="2" fillId="40" borderId="14" applyNumberFormat="0" applyProtection="0">
      <alignment horizontal="left" vertical="center" indent="1"/>
    </xf>
    <xf numFmtId="4" fontId="5" fillId="41" borderId="9" applyNumberFormat="0" applyProtection="0">
      <alignment horizontal="right" vertical="center"/>
    </xf>
    <xf numFmtId="4" fontId="5" fillId="42" borderId="14" applyNumberFormat="0" applyProtection="0">
      <alignment horizontal="left" vertical="center" indent="1"/>
    </xf>
    <xf numFmtId="4" fontId="5" fillId="41" borderId="14" applyNumberFormat="0" applyProtection="0">
      <alignment horizontal="left" vertical="center" indent="1"/>
    </xf>
    <xf numFmtId="0" fontId="5" fillId="43" borderId="9" applyNumberFormat="0" applyProtection="0">
      <alignment horizontal="left" vertical="center" indent="1"/>
    </xf>
    <xf numFmtId="0" fontId="5" fillId="40" borderId="13" applyNumberFormat="0" applyProtection="0">
      <alignment horizontal="left" vertical="top" indent="1"/>
    </xf>
    <xf numFmtId="0" fontId="5" fillId="44" borderId="9" applyNumberFormat="0" applyProtection="0">
      <alignment horizontal="left" vertical="center" indent="1"/>
    </xf>
    <xf numFmtId="0" fontId="5" fillId="41" borderId="13" applyNumberFormat="0" applyProtection="0">
      <alignment horizontal="left" vertical="top" indent="1"/>
    </xf>
    <xf numFmtId="0" fontId="5" fillId="45" borderId="9" applyNumberFormat="0" applyProtection="0">
      <alignment horizontal="left" vertical="center" indent="1"/>
    </xf>
    <xf numFmtId="0" fontId="5" fillId="45" borderId="13" applyNumberFormat="0" applyProtection="0">
      <alignment horizontal="left" vertical="top" indent="1"/>
    </xf>
    <xf numFmtId="0" fontId="5" fillId="42" borderId="9" applyNumberFormat="0" applyProtection="0">
      <alignment horizontal="left" vertical="center" indent="1"/>
    </xf>
    <xf numFmtId="0" fontId="5" fillId="42" borderId="13" applyNumberFormat="0" applyProtection="0">
      <alignment horizontal="left" vertical="top" indent="1"/>
    </xf>
    <xf numFmtId="0" fontId="5" fillId="46" borderId="15" applyNumberFormat="0">
      <protection locked="0"/>
    </xf>
    <xf numFmtId="0" fontId="15" fillId="40" borderId="16" applyBorder="0"/>
    <xf numFmtId="4" fontId="26" fillId="47" borderId="13" applyNumberFormat="0" applyProtection="0">
      <alignment vertical="center"/>
    </xf>
    <xf numFmtId="4" fontId="24" fillId="48" borderId="17" applyNumberFormat="0" applyProtection="0">
      <alignment vertical="center"/>
    </xf>
    <xf numFmtId="4" fontId="26" fillId="43" borderId="13" applyNumberFormat="0" applyProtection="0">
      <alignment horizontal="left" vertical="center" indent="1"/>
    </xf>
    <xf numFmtId="0" fontId="26" fillId="47" borderId="13" applyNumberFormat="0" applyProtection="0">
      <alignment horizontal="left" vertical="top" indent="1"/>
    </xf>
    <xf numFmtId="4" fontId="24" fillId="2" borderId="9" applyNumberFormat="0" applyProtection="0">
      <alignment horizontal="right" vertical="center"/>
    </xf>
    <xf numFmtId="4" fontId="5" fillId="29" borderId="9" applyNumberFormat="0" applyProtection="0">
      <alignment horizontal="left" vertical="center" indent="1"/>
    </xf>
    <xf numFmtId="0" fontId="26" fillId="41" borderId="13" applyNumberFormat="0" applyProtection="0">
      <alignment horizontal="left" vertical="top" indent="1"/>
    </xf>
    <xf numFmtId="4" fontId="27" fillId="49" borderId="14" applyNumberFormat="0" applyProtection="0">
      <alignment horizontal="left" vertical="center" indent="1"/>
    </xf>
    <xf numFmtId="0" fontId="5" fillId="50" borderId="17"/>
    <xf numFmtId="4" fontId="28" fillId="46" borderId="9" applyNumberForma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3" fillId="0" borderId="20" applyNumberFormat="0" applyFill="0" applyAlignment="0" applyProtection="0"/>
    <xf numFmtId="0" fontId="33" fillId="0" borderId="0" applyNumberFormat="0" applyFill="0" applyBorder="0" applyAlignment="0" applyProtection="0"/>
    <xf numFmtId="0" fontId="20" fillId="0" borderId="21" applyNumberFormat="0" applyFill="0" applyAlignment="0" applyProtection="0"/>
    <xf numFmtId="0" fontId="8" fillId="0" borderId="0">
      <alignment vertical="top"/>
    </xf>
    <xf numFmtId="0" fontId="2" fillId="0" borderId="0"/>
    <xf numFmtId="0" fontId="2" fillId="0" borderId="0"/>
  </cellStyleXfs>
  <cellXfs count="34">
    <xf numFmtId="0" fontId="0" fillId="0" borderId="0" xfId="0" applyAlignment="1"/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>
      <alignment vertical="top"/>
    </xf>
    <xf numFmtId="0" fontId="4" fillId="0" borderId="0" xfId="0" quotePrefix="1" applyFont="1" applyFill="1" applyBorder="1" applyAlignment="1"/>
    <xf numFmtId="0" fontId="4" fillId="0" borderId="2" xfId="2" applyFont="1" applyFill="1" applyBorder="1" applyAlignment="1">
      <alignment horizontal="center" vertical="center"/>
    </xf>
    <xf numFmtId="0" fontId="7" fillId="0" borderId="4" xfId="0" applyFont="1" applyFill="1" applyBorder="1">
      <alignment vertical="top"/>
    </xf>
    <xf numFmtId="0" fontId="7" fillId="0" borderId="0" xfId="0" applyFont="1" applyFill="1" applyBorder="1" applyAlignment="1">
      <alignment horizontal="left"/>
    </xf>
    <xf numFmtId="0" fontId="7" fillId="0" borderId="4" xfId="0" applyFont="1" applyFill="1" applyBorder="1" applyAlignment="1"/>
    <xf numFmtId="0" fontId="6" fillId="0" borderId="5" xfId="0" applyFont="1" applyFill="1" applyBorder="1" applyAlignment="1"/>
    <xf numFmtId="0" fontId="7" fillId="0" borderId="0" xfId="0" applyFont="1" applyFill="1" applyAlignment="1"/>
    <xf numFmtId="167" fontId="7" fillId="0" borderId="0" xfId="4" applyNumberFormat="1" applyFont="1" applyFill="1"/>
    <xf numFmtId="0" fontId="9" fillId="0" borderId="0" xfId="0" applyFont="1" applyFill="1" applyBorder="1">
      <alignment vertical="top"/>
    </xf>
    <xf numFmtId="167" fontId="7" fillId="0" borderId="0" xfId="3" applyNumberFormat="1" applyFont="1" applyFill="1" applyBorder="1" applyAlignment="1">
      <alignment vertical="top"/>
    </xf>
    <xf numFmtId="0" fontId="7" fillId="0" borderId="4" xfId="1" applyNumberFormat="1" applyFont="1" applyFill="1" applyBorder="1"/>
    <xf numFmtId="0" fontId="7" fillId="0" borderId="6" xfId="1" applyNumberFormat="1" applyFont="1" applyFill="1" applyBorder="1" applyAlignment="1">
      <alignment horizontal="left"/>
    </xf>
    <xf numFmtId="0" fontId="4" fillId="2" borderId="8" xfId="0" quotePrefix="1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right"/>
    </xf>
    <xf numFmtId="167" fontId="7" fillId="0" borderId="0" xfId="3" applyNumberFormat="1" applyFont="1" applyFill="1" applyBorder="1" applyAlignment="1"/>
    <xf numFmtId="0" fontId="7" fillId="0" borderId="6" xfId="0" applyFont="1" applyFill="1" applyBorder="1" applyAlignment="1"/>
    <xf numFmtId="0" fontId="6" fillId="0" borderId="0" xfId="2" quotePrefix="1" applyFont="1" applyFill="1" applyBorder="1" applyAlignment="1"/>
    <xf numFmtId="0" fontId="4" fillId="0" borderId="0" xfId="0" applyFont="1" applyFill="1" applyBorder="1" applyAlignment="1"/>
    <xf numFmtId="0" fontId="4" fillId="0" borderId="3" xfId="2" applyFont="1" applyFill="1" applyBorder="1" applyAlignment="1">
      <alignment horizontal="left" vertical="center"/>
    </xf>
    <xf numFmtId="0" fontId="2" fillId="0" borderId="0" xfId="0" applyFont="1" applyFill="1" applyAlignment="1">
      <alignment horizontal="left" indent="3"/>
    </xf>
    <xf numFmtId="0" fontId="2" fillId="0" borderId="7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2" fillId="0" borderId="4" xfId="0" applyFont="1" applyFill="1" applyBorder="1" applyAlignment="1"/>
    <xf numFmtId="0" fontId="6" fillId="0" borderId="0" xfId="2" applyFont="1" applyFill="1" applyBorder="1" applyAlignment="1"/>
    <xf numFmtId="0" fontId="7" fillId="0" borderId="8" xfId="0" quotePrefix="1" applyFont="1" applyFill="1" applyBorder="1" applyAlignment="1">
      <alignment horizontal="center"/>
    </xf>
    <xf numFmtId="167" fontId="4" fillId="0" borderId="8" xfId="4" applyNumberFormat="1" applyFont="1" applyFill="1" applyBorder="1" applyAlignment="1">
      <alignment horizontal="right"/>
    </xf>
    <xf numFmtId="0" fontId="7" fillId="0" borderId="0" xfId="1" applyNumberFormat="1" applyFont="1" applyFill="1" applyBorder="1"/>
    <xf numFmtId="0" fontId="2" fillId="0" borderId="0" xfId="5" applyFont="1" applyFill="1" applyAlignment="1">
      <alignment horizontal="center" vertical="top"/>
    </xf>
    <xf numFmtId="170" fontId="4" fillId="0" borderId="3" xfId="2" quotePrefix="1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/>
    </xf>
  </cellXfs>
  <cellStyles count="161">
    <cellStyle name="Accent1 - 20%" xfId="75"/>
    <cellStyle name="Accent1 - 40%" xfId="76"/>
    <cellStyle name="Accent1 - 60%" xfId="77"/>
    <cellStyle name="Accent2 - 20%" xfId="78"/>
    <cellStyle name="Accent2 - 40%" xfId="79"/>
    <cellStyle name="Accent2 - 60%" xfId="80"/>
    <cellStyle name="Accent3 - 20%" xfId="81"/>
    <cellStyle name="Accent3 - 40%" xfId="82"/>
    <cellStyle name="Accent3 - 60%" xfId="83"/>
    <cellStyle name="Accent4 - 20%" xfId="84"/>
    <cellStyle name="Accent4 - 40%" xfId="85"/>
    <cellStyle name="Accent4 - 60%" xfId="86"/>
    <cellStyle name="Accent5 - 20%" xfId="87"/>
    <cellStyle name="Accent5 - 40%" xfId="88"/>
    <cellStyle name="Accent5 - 60%" xfId="89"/>
    <cellStyle name="Accent6 - 20%" xfId="90"/>
    <cellStyle name="Accent6 - 40%" xfId="91"/>
    <cellStyle name="Accent6 - 60%" xfId="92"/>
    <cellStyle name="Bom 2" xfId="93"/>
    <cellStyle name="Cálculo 2" xfId="94"/>
    <cellStyle name="Célula de Verificação 2" xfId="95"/>
    <cellStyle name="Célula Vinculada 2" xfId="96"/>
    <cellStyle name="DC_DESCRICAO" xfId="12"/>
    <cellStyle name="DC_TABELA_CAMPO" xfId="1"/>
    <cellStyle name="Emphasis 1" xfId="97"/>
    <cellStyle name="Emphasis 2" xfId="98"/>
    <cellStyle name="Emphasis 3" xfId="99"/>
    <cellStyle name="Ênfase1 2" xfId="100"/>
    <cellStyle name="Ênfase2 2" xfId="101"/>
    <cellStyle name="Ênfase3 2" xfId="102"/>
    <cellStyle name="Ênfase4 2" xfId="103"/>
    <cellStyle name="Ênfase5 2" xfId="104"/>
    <cellStyle name="Ênfase6 2" xfId="105"/>
    <cellStyle name="Entrada 2" xfId="106"/>
    <cellStyle name="Estilo 1" xfId="2"/>
    <cellStyle name="Euro" xfId="13"/>
    <cellStyle name="Hyperlink 2 2" xfId="74"/>
    <cellStyle name="Incorreto 2" xfId="107"/>
    <cellStyle name="Indefinido" xfId="14"/>
    <cellStyle name="Moeda 2" xfId="9"/>
    <cellStyle name="Moeda 2 2" xfId="15"/>
    <cellStyle name="Moeda 3" xfId="16"/>
    <cellStyle name="Moeda 4" xfId="69"/>
    <cellStyle name="Neutra 2" xfId="108"/>
    <cellStyle name="Normal" xfId="0" builtinId="0"/>
    <cellStyle name="Normal 10" xfId="5"/>
    <cellStyle name="Normal 2" xfId="8"/>
    <cellStyle name="Normal 2 2" xfId="17"/>
    <cellStyle name="Normal 2 2 2" xfId="18"/>
    <cellStyle name="Normal 2 2 2 2" xfId="19"/>
    <cellStyle name="Normal 2 2 3" xfId="20"/>
    <cellStyle name="Normal 2 2 3 2" xfId="21"/>
    <cellStyle name="Normal 2 2 4" xfId="159"/>
    <cellStyle name="Normal 2 3" xfId="22"/>
    <cellStyle name="Normal 2 3 2" xfId="23"/>
    <cellStyle name="Normal 2 4" xfId="24"/>
    <cellStyle name="Normal 2 5" xfId="25"/>
    <cellStyle name="Normal 2 6" xfId="26"/>
    <cellStyle name="Normal 2 7" xfId="27"/>
    <cellStyle name="Normal 2 8" xfId="70"/>
    <cellStyle name="Normal 2_#Apoio" xfId="28"/>
    <cellStyle name="Normal 3" xfId="29"/>
    <cellStyle name="Normal 3 2" xfId="30"/>
    <cellStyle name="Normal 3 2 2" xfId="160"/>
    <cellStyle name="Normal 3 3" xfId="31"/>
    <cellStyle name="Normal 3 3 2" xfId="32"/>
    <cellStyle name="Normal 3 4" xfId="33"/>
    <cellStyle name="Normal 3 5" xfId="34"/>
    <cellStyle name="Normal 3 6" xfId="71"/>
    <cellStyle name="Normal 3 7" xfId="158"/>
    <cellStyle name="Normal 4" xfId="35"/>
    <cellStyle name="Normal 4 2" xfId="36"/>
    <cellStyle name="Normal 4 2 2" xfId="37"/>
    <cellStyle name="Normal 4 3" xfId="38"/>
    <cellStyle name="Normal 4 4" xfId="39"/>
    <cellStyle name="Normal 4 5" xfId="72"/>
    <cellStyle name="Normal 4 6" xfId="73"/>
    <cellStyle name="Normal 5" xfId="40"/>
    <cellStyle name="Normal 5 2" xfId="41"/>
    <cellStyle name="Normal 5 3" xfId="42"/>
    <cellStyle name="Normal 6" xfId="43"/>
    <cellStyle name="Normal 6 2" xfId="44"/>
    <cellStyle name="Normal 6 3" xfId="45"/>
    <cellStyle name="Normal 7" xfId="46"/>
    <cellStyle name="Normal 7 2" xfId="47"/>
    <cellStyle name="Normal 7 3" xfId="48"/>
    <cellStyle name="Normal 8" xfId="49"/>
    <cellStyle name="Normal 9" xfId="68"/>
    <cellStyle name="Nota 2" xfId="109"/>
    <cellStyle name="Porcentagem 2" xfId="50"/>
    <cellStyle name="Saída 2" xfId="110"/>
    <cellStyle name="SAPBEXaggData" xfId="111"/>
    <cellStyle name="SAPBEXaggDataEmph" xfId="112"/>
    <cellStyle name="SAPBEXaggItem" xfId="113"/>
    <cellStyle name="SAPBEXaggItemX" xfId="114"/>
    <cellStyle name="SAPBEXchaText" xfId="115"/>
    <cellStyle name="SAPBEXexcBad7" xfId="116"/>
    <cellStyle name="SAPBEXexcBad8" xfId="117"/>
    <cellStyle name="SAPBEXexcBad9" xfId="118"/>
    <cellStyle name="SAPBEXexcCritical4" xfId="119"/>
    <cellStyle name="SAPBEXexcCritical5" xfId="120"/>
    <cellStyle name="SAPBEXexcCritical6" xfId="121"/>
    <cellStyle name="SAPBEXexcGood1" xfId="122"/>
    <cellStyle name="SAPBEXexcGood2" xfId="123"/>
    <cellStyle name="SAPBEXexcGood3" xfId="124"/>
    <cellStyle name="SAPBEXfilterDrill" xfId="125"/>
    <cellStyle name="SAPBEXfilterItem" xfId="126"/>
    <cellStyle name="SAPBEXfilterText" xfId="127"/>
    <cellStyle name="SAPBEXformats" xfId="128"/>
    <cellStyle name="SAPBEXheaderItem" xfId="129"/>
    <cellStyle name="SAPBEXheaderText" xfId="130"/>
    <cellStyle name="SAPBEXHLevel0" xfId="131"/>
    <cellStyle name="SAPBEXHLevel0X" xfId="132"/>
    <cellStyle name="SAPBEXHLevel1" xfId="133"/>
    <cellStyle name="SAPBEXHLevel1X" xfId="134"/>
    <cellStyle name="SAPBEXHLevel2" xfId="135"/>
    <cellStyle name="SAPBEXHLevel2X" xfId="136"/>
    <cellStyle name="SAPBEXHLevel3" xfId="137"/>
    <cellStyle name="SAPBEXHLevel3X" xfId="138"/>
    <cellStyle name="SAPBEXinputData" xfId="139"/>
    <cellStyle name="SAPBEXItemHeader" xfId="140"/>
    <cellStyle name="SAPBEXresData" xfId="141"/>
    <cellStyle name="SAPBEXresDataEmph" xfId="142"/>
    <cellStyle name="SAPBEXresItem" xfId="143"/>
    <cellStyle name="SAPBEXresItemX" xfId="144"/>
    <cellStyle name="SAPBEXstdData" xfId="11"/>
    <cellStyle name="SAPBEXstdDataEmph" xfId="145"/>
    <cellStyle name="SAPBEXstdItem" xfId="146"/>
    <cellStyle name="SAPBEXstdItemX" xfId="147"/>
    <cellStyle name="SAPBEXtitle" xfId="148"/>
    <cellStyle name="SAPBEXunassignedItem" xfId="149"/>
    <cellStyle name="SAPBEXundefined" xfId="150"/>
    <cellStyle name="Separador de milhares 2" xfId="4"/>
    <cellStyle name="Separador de milhares 2 2" xfId="51"/>
    <cellStyle name="Separador de milhares 2 2 2" xfId="52"/>
    <cellStyle name="Separador de milhares 2 3" xfId="53"/>
    <cellStyle name="Separador de milhares 2 3 2" xfId="54"/>
    <cellStyle name="Separador de milhares 2 4" xfId="55"/>
    <cellStyle name="Separador de milhares 2 5" xfId="7"/>
    <cellStyle name="Separador de milhares 2_#Apoio" xfId="56"/>
    <cellStyle name="Separador de milhares 3" xfId="57"/>
    <cellStyle name="Separador de milhares 3 2" xfId="58"/>
    <cellStyle name="Separador de milhares 3 2 2" xfId="59"/>
    <cellStyle name="Separador de milhares 3 2 3" xfId="60"/>
    <cellStyle name="Separador de milhares 3 3" xfId="61"/>
    <cellStyle name="Separador de milhares 3 3 2" xfId="62"/>
    <cellStyle name="Separador de milhares 4" xfId="63"/>
    <cellStyle name="Separador de milhares 5" xfId="64"/>
    <cellStyle name="Separador de milhares 6" xfId="6"/>
    <cellStyle name="Sheet Title" xfId="151"/>
    <cellStyle name="Texto de Aviso 2" xfId="152"/>
    <cellStyle name="Título 1 2" xfId="153"/>
    <cellStyle name="Título 2 2" xfId="154"/>
    <cellStyle name="Título 3 2" xfId="155"/>
    <cellStyle name="Título 4 2" xfId="156"/>
    <cellStyle name="Total 2" xfId="157"/>
    <cellStyle name="Vírgula" xfId="3" builtinId="3"/>
    <cellStyle name="Vírgula 2" xfId="10"/>
    <cellStyle name="Vírgula 3" xfId="65"/>
    <cellStyle name="Vírgula 3 2" xfId="66"/>
    <cellStyle name="Vírgula 4" xfId="67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F23"/>
  <sheetViews>
    <sheetView showGridLines="0" tabSelected="1" zoomScaleNormal="100" zoomScaleSheetLayoutView="100" workbookViewId="0">
      <selection activeCell="I4" sqref="I4"/>
    </sheetView>
  </sheetViews>
  <sheetFormatPr defaultRowHeight="12.75" x14ac:dyDescent="0.2"/>
  <cols>
    <col min="1" max="2" width="1.7109375" style="3" customWidth="1"/>
    <col min="3" max="3" width="53.7109375" style="3" customWidth="1"/>
    <col min="4" max="4" width="6" style="10" bestFit="1" customWidth="1"/>
    <col min="5" max="6" width="13.7109375" style="11" customWidth="1"/>
    <col min="7" max="16384" width="9.140625" style="3"/>
  </cols>
  <sheetData>
    <row r="1" spans="1:6" x14ac:dyDescent="0.2">
      <c r="A1" s="21" t="s">
        <v>0</v>
      </c>
      <c r="B1" s="21"/>
      <c r="C1" s="4"/>
      <c r="D1" s="4"/>
      <c r="E1" s="4"/>
      <c r="F1" s="4"/>
    </row>
    <row r="2" spans="1:6" x14ac:dyDescent="0.2">
      <c r="A2" s="33" t="s">
        <v>20</v>
      </c>
      <c r="B2" s="33"/>
      <c r="C2" s="33"/>
      <c r="D2" s="33"/>
      <c r="E2" s="33"/>
      <c r="F2" s="3"/>
    </row>
    <row r="3" spans="1:6" x14ac:dyDescent="0.2">
      <c r="A3" s="27" t="s">
        <v>2</v>
      </c>
      <c r="B3" s="20"/>
      <c r="C3" s="20"/>
      <c r="D3" s="20"/>
      <c r="E3" s="20"/>
      <c r="F3" s="20"/>
    </row>
    <row r="4" spans="1:6" ht="13.5" thickBot="1" x14ac:dyDescent="0.25">
      <c r="A4" s="1"/>
      <c r="B4" s="1"/>
      <c r="C4" s="1"/>
      <c r="D4" s="1"/>
      <c r="E4" s="2"/>
      <c r="F4" s="2"/>
    </row>
    <row r="5" spans="1:6" ht="28.5" customHeight="1" x14ac:dyDescent="0.2">
      <c r="A5" s="22" t="s">
        <v>1</v>
      </c>
      <c r="B5" s="22"/>
      <c r="C5" s="22"/>
      <c r="D5" s="5" t="s">
        <v>16</v>
      </c>
      <c r="E5" s="32">
        <v>41912</v>
      </c>
      <c r="F5" s="32">
        <v>41639</v>
      </c>
    </row>
    <row r="6" spans="1:6" ht="15" customHeight="1" x14ac:dyDescent="0.2">
      <c r="A6" s="2"/>
      <c r="B6" s="26" t="s">
        <v>5</v>
      </c>
      <c r="C6" s="6"/>
      <c r="D6" s="31">
        <f>3</f>
        <v>3</v>
      </c>
      <c r="E6" s="13">
        <f>1889</f>
        <v>1889</v>
      </c>
      <c r="F6" s="13">
        <f>1539</f>
        <v>1539</v>
      </c>
    </row>
    <row r="7" spans="1:6" ht="15" customHeight="1" x14ac:dyDescent="0.2">
      <c r="A7" s="2"/>
      <c r="B7" s="26" t="s">
        <v>4</v>
      </c>
      <c r="C7" s="6"/>
      <c r="D7" s="31">
        <f>4</f>
        <v>4</v>
      </c>
      <c r="E7" s="13">
        <f>59</f>
        <v>59</v>
      </c>
      <c r="F7" s="13">
        <f>86</f>
        <v>86</v>
      </c>
    </row>
    <row r="8" spans="1:6" ht="15" customHeight="1" x14ac:dyDescent="0.2">
      <c r="A8" s="2"/>
      <c r="B8" s="24" t="s">
        <v>17</v>
      </c>
      <c r="C8" s="6"/>
      <c r="D8" s="31">
        <f>5</f>
        <v>5</v>
      </c>
      <c r="E8" s="13">
        <f>1194</f>
        <v>1194</v>
      </c>
      <c r="F8" s="13">
        <f>1202</f>
        <v>1202</v>
      </c>
    </row>
    <row r="9" spans="1:6" ht="15" customHeight="1" x14ac:dyDescent="0.2">
      <c r="A9" s="7"/>
      <c r="B9" s="24" t="s">
        <v>6</v>
      </c>
      <c r="C9" s="8"/>
      <c r="D9" s="31" t="s">
        <v>22</v>
      </c>
      <c r="E9" s="17">
        <f>842</f>
        <v>842</v>
      </c>
      <c r="F9" s="13">
        <f>840</f>
        <v>840</v>
      </c>
    </row>
    <row r="10" spans="1:6" ht="15" customHeight="1" x14ac:dyDescent="0.2">
      <c r="A10" s="2"/>
      <c r="B10" s="26" t="s">
        <v>3</v>
      </c>
      <c r="C10" s="8"/>
      <c r="D10" s="31">
        <f>7</f>
        <v>7</v>
      </c>
      <c r="E10" s="17">
        <f>778</f>
        <v>778</v>
      </c>
      <c r="F10" s="13">
        <f>736</f>
        <v>736</v>
      </c>
    </row>
    <row r="11" spans="1:6" ht="15" customHeight="1" x14ac:dyDescent="0.2">
      <c r="A11" s="7"/>
      <c r="B11" s="26" t="s">
        <v>21</v>
      </c>
      <c r="C11" s="8"/>
      <c r="D11" s="31" t="s">
        <v>23</v>
      </c>
      <c r="E11" s="13">
        <f>33669</f>
        <v>33669</v>
      </c>
      <c r="F11" s="13">
        <f>29950</f>
        <v>29950</v>
      </c>
    </row>
    <row r="12" spans="1:6" ht="15" customHeight="1" x14ac:dyDescent="0.2">
      <c r="A12" s="7"/>
      <c r="B12" s="26" t="s">
        <v>7</v>
      </c>
      <c r="C12" s="8"/>
      <c r="D12" s="31">
        <f>9</f>
        <v>9</v>
      </c>
      <c r="E12" s="13">
        <f>4124</f>
        <v>4124</v>
      </c>
      <c r="F12" s="13">
        <f>3832</f>
        <v>3832</v>
      </c>
    </row>
    <row r="13" spans="1:6" ht="15" customHeight="1" x14ac:dyDescent="0.2">
      <c r="B13" s="25" t="s">
        <v>9</v>
      </c>
      <c r="C13" s="15"/>
      <c r="D13" s="31">
        <f>10</f>
        <v>10</v>
      </c>
      <c r="E13" s="13">
        <f>1038</f>
        <v>1038</v>
      </c>
      <c r="F13" s="13">
        <f>1040</f>
        <v>1040</v>
      </c>
    </row>
    <row r="14" spans="1:6" ht="15" customHeight="1" x14ac:dyDescent="0.2">
      <c r="A14" s="7"/>
      <c r="B14" s="25" t="s">
        <v>8</v>
      </c>
      <c r="C14" s="15"/>
      <c r="D14" s="31">
        <f>11</f>
        <v>11</v>
      </c>
      <c r="E14" s="13">
        <f>1363</f>
        <v>1363</v>
      </c>
      <c r="F14" s="13">
        <f>1126</f>
        <v>1126</v>
      </c>
    </row>
    <row r="15" spans="1:6" ht="15" customHeight="1" x14ac:dyDescent="0.2">
      <c r="A15" s="7"/>
      <c r="B15" s="26" t="s">
        <v>10</v>
      </c>
      <c r="C15" s="6"/>
      <c r="D15" s="31"/>
      <c r="E15" s="13">
        <f>1137</f>
        <v>1137</v>
      </c>
      <c r="F15" s="13">
        <f>1191</f>
        <v>1191</v>
      </c>
    </row>
    <row r="16" spans="1:6" s="2" customFormat="1" ht="15" customHeight="1" x14ac:dyDescent="0.2">
      <c r="A16" s="7"/>
      <c r="B16" s="19"/>
      <c r="C16" s="26" t="s">
        <v>11</v>
      </c>
      <c r="D16" s="31"/>
      <c r="E16" s="18">
        <f>274</f>
        <v>274</v>
      </c>
      <c r="F16" s="13">
        <f>322</f>
        <v>322</v>
      </c>
    </row>
    <row r="17" spans="1:6" s="2" customFormat="1" ht="15" customHeight="1" x14ac:dyDescent="0.2">
      <c r="A17" s="7"/>
      <c r="C17" s="26" t="s">
        <v>12</v>
      </c>
      <c r="D17" s="31" t="s">
        <v>24</v>
      </c>
      <c r="E17" s="18">
        <f>751</f>
        <v>751</v>
      </c>
      <c r="F17" s="13">
        <f>729</f>
        <v>729</v>
      </c>
    </row>
    <row r="18" spans="1:6" s="2" customFormat="1" ht="15" customHeight="1" x14ac:dyDescent="0.2">
      <c r="A18" s="7"/>
      <c r="C18" s="26" t="s">
        <v>13</v>
      </c>
      <c r="D18" s="31"/>
      <c r="E18" s="18">
        <f>112</f>
        <v>112</v>
      </c>
      <c r="F18" s="13">
        <f>140</f>
        <v>140</v>
      </c>
    </row>
    <row r="19" spans="1:6" ht="15" customHeight="1" x14ac:dyDescent="0.2">
      <c r="A19" s="7"/>
      <c r="B19" s="24" t="s">
        <v>14</v>
      </c>
      <c r="C19" s="14"/>
      <c r="D19" s="31" t="s">
        <v>22</v>
      </c>
      <c r="E19" s="17">
        <f>22</f>
        <v>22</v>
      </c>
      <c r="F19" s="13">
        <f>37</f>
        <v>37</v>
      </c>
    </row>
    <row r="20" spans="1:6" ht="15" customHeight="1" x14ac:dyDescent="0.2">
      <c r="A20" s="7"/>
      <c r="B20" s="26" t="s">
        <v>18</v>
      </c>
      <c r="C20" s="30"/>
      <c r="D20" s="23"/>
      <c r="E20" s="17" t="s">
        <v>25</v>
      </c>
      <c r="F20" s="13">
        <f>350</f>
        <v>350</v>
      </c>
    </row>
    <row r="21" spans="1:6" ht="15" customHeight="1" thickBot="1" x14ac:dyDescent="0.25">
      <c r="A21" s="16" t="s">
        <v>15</v>
      </c>
      <c r="B21" s="16"/>
      <c r="C21" s="16"/>
      <c r="D21" s="28"/>
      <c r="E21" s="29">
        <f>46115</f>
        <v>46115</v>
      </c>
      <c r="F21" s="29">
        <f>41929</f>
        <v>41929</v>
      </c>
    </row>
    <row r="22" spans="1:6" x14ac:dyDescent="0.2">
      <c r="A22" s="9" t="s">
        <v>19</v>
      </c>
      <c r="B22" s="9"/>
      <c r="C22" s="9"/>
    </row>
    <row r="23" spans="1:6" x14ac:dyDescent="0.2">
      <c r="A23" s="12"/>
      <c r="B23" s="12"/>
      <c r="C23" s="12"/>
      <c r="D23" s="2"/>
    </row>
  </sheetData>
  <mergeCells count="1">
    <mergeCell ref="A2:E2"/>
  </mergeCells>
  <phoneticPr fontId="0" type="noConversion"/>
  <pageMargins left="0.39370078740157483" right="0.59055118110236227" top="0.78740157480314965" bottom="0.78740157480314965" header="0.39370078740157483" footer="0.39370078740157483"/>
  <pageSetup paperSize="9" scale="94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P</Capítulo>
    <InserirPaginaBranco xmlns="90918c28-15d7-4e63-8227-43677ba49bca">true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B4C58A-53ED-406B-8B92-9B0C0404EAD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378C783-AE4D-4941-B959-AD6901BE4A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ASSETS</vt:lpstr>
      <vt:lpstr>ASSETS!Area_de_impressao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IFRS_D_Ativo_Ing.xlsm</dc:title>
  <dc:creator>fsiquei</dc:creator>
  <cp:lastModifiedBy>Thiago Lucas</cp:lastModifiedBy>
  <cp:lastPrinted>2012-06-06T20:12:57Z</cp:lastPrinted>
  <dcterms:created xsi:type="dcterms:W3CDTF">2007-07-11T17:14:31Z</dcterms:created>
  <dcterms:modified xsi:type="dcterms:W3CDTF">2014-11-03T18:48:09Z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